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hoenmaker/Documents/Begraafplaats/jaarafsluiting 2022/"/>
    </mc:Choice>
  </mc:AlternateContent>
  <xr:revisionPtr revIDLastSave="0" documentId="13_ncr:1_{CAB1F653-58EF-0D49-B123-112BFC02C7A8}" xr6:coauthVersionLast="47" xr6:coauthVersionMax="47" xr10:uidLastSave="{00000000-0000-0000-0000-000000000000}"/>
  <bookViews>
    <workbookView xWindow="7120" yWindow="500" windowWidth="36100" windowHeight="22960" activeTab="4" xr2:uid="{3593E978-D1C4-4516-9F36-827AA6CD0B3A}"/>
  </bookViews>
  <sheets>
    <sheet name="Titelblad" sheetId="6" r:id="rId1"/>
    <sheet name="Jaarrekening 2022" sheetId="1" r:id="rId2"/>
    <sheet name="Exploitatie boekjaar2022" sheetId="2" r:id="rId3"/>
    <sheet name="Toelichting Jaarrekening 2022" sheetId="7" r:id="rId4"/>
    <sheet name="Toelichting exploitatie 2022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2" i="7" l="1"/>
  <c r="M34" i="7" s="1"/>
  <c r="L97" i="8" l="1"/>
  <c r="L42" i="8" l="1"/>
  <c r="J20" i="1"/>
  <c r="E36" i="1"/>
  <c r="E20" i="1"/>
  <c r="M13" i="7"/>
  <c r="J97" i="8"/>
  <c r="J42" i="8"/>
  <c r="K52" i="7"/>
  <c r="F32" i="7"/>
  <c r="K13" i="7"/>
  <c r="I36" i="2"/>
  <c r="I17" i="2"/>
  <c r="J38" i="1"/>
  <c r="K32" i="7" l="1"/>
  <c r="M25" i="7"/>
  <c r="I37" i="2"/>
  <c r="L99" i="8"/>
  <c r="E38" i="1"/>
  <c r="J99" i="8"/>
  <c r="K34" i="7"/>
  <c r="G36" i="2"/>
  <c r="G17" i="2"/>
  <c r="D36" i="1"/>
  <c r="D20" i="1"/>
  <c r="D38" i="1" l="1"/>
  <c r="I38" i="1" s="1"/>
  <c r="I8" i="1" s="1"/>
  <c r="G37" i="2"/>
  <c r="M39" i="7"/>
  <c r="M52" i="7" l="1"/>
</calcChain>
</file>

<file path=xl/sharedStrings.xml><?xml version="1.0" encoding="utf-8"?>
<sst xmlns="http://schemas.openxmlformats.org/spreadsheetml/2006/main" count="203" uniqueCount="160">
  <si>
    <t>Activa</t>
  </si>
  <si>
    <t>Vaste activa</t>
  </si>
  <si>
    <t>Materiele vaste activa</t>
  </si>
  <si>
    <t>Begraafplaats</t>
  </si>
  <si>
    <t>Financiële vaste activa</t>
  </si>
  <si>
    <t>Totale vaste activa</t>
  </si>
  <si>
    <t>Vlottende activa</t>
  </si>
  <si>
    <t>Werktuigen en werkmaterieel</t>
  </si>
  <si>
    <t>Debiteuren en overige vorderingen</t>
  </si>
  <si>
    <t>Liquide middelen</t>
  </si>
  <si>
    <t>Totaal vlottende activa</t>
  </si>
  <si>
    <t>Passiva</t>
  </si>
  <si>
    <t>Eigen vermogen</t>
  </si>
  <si>
    <t>Algemene reserve</t>
  </si>
  <si>
    <t>Fondsen en voorzieningen</t>
  </si>
  <si>
    <t>Fonds afgekocht onderhoud</t>
  </si>
  <si>
    <t>begraafplaats</t>
  </si>
  <si>
    <t>Kortlopende schulden</t>
  </si>
  <si>
    <t>Crediteuren</t>
  </si>
  <si>
    <t>Totaal activa</t>
  </si>
  <si>
    <t>Totaal passiva</t>
  </si>
  <si>
    <t>Begrafenisrechten/rechten as bezorging Alg. graf</t>
  </si>
  <si>
    <t>Rechten particuliere graven</t>
  </si>
  <si>
    <t>Afkoopsommen onderhoudsrechten grafbedekkingen</t>
  </si>
  <si>
    <t>Jaarlijkse onderhoudrechten</t>
  </si>
  <si>
    <t>Overige opbrengsten (o.a. grafdelven)</t>
  </si>
  <si>
    <t>Gebruik aula/kerk o.i.d.</t>
  </si>
  <si>
    <t>Catering aula/rouwkamer</t>
  </si>
  <si>
    <t>Zerken lichten/graven ruimen</t>
  </si>
  <si>
    <t>Overige opbrengsten</t>
  </si>
  <si>
    <t>Totaal opbrengsten</t>
  </si>
  <si>
    <t>Opbrengsten</t>
  </si>
  <si>
    <t>Kosten</t>
  </si>
  <si>
    <t>Onderhoud begraafplaats</t>
  </si>
  <si>
    <t>Onderhoud grafbedekkingen</t>
  </si>
  <si>
    <t>Overige onderhoudskosten</t>
  </si>
  <si>
    <t>Kosten graf delven</t>
  </si>
  <si>
    <t>Afschrijving begraafplaats</t>
  </si>
  <si>
    <t>Afschrijving werkmaterieel</t>
  </si>
  <si>
    <t>Afschrijving voorraaden</t>
  </si>
  <si>
    <t>Kosten catering aula / rouwkamer</t>
  </si>
  <si>
    <t>Kosten administratie en beheer</t>
  </si>
  <si>
    <t>Personeelskosten</t>
  </si>
  <si>
    <t>Overige kosten</t>
  </si>
  <si>
    <t>Totaal kosten</t>
  </si>
  <si>
    <t>0810</t>
  </si>
  <si>
    <t>0815</t>
  </si>
  <si>
    <t>0910</t>
  </si>
  <si>
    <t>1250</t>
  </si>
  <si>
    <t>Afkoopsom onderhoud</t>
  </si>
  <si>
    <t>Jaarlijks onderhoud</t>
  </si>
  <si>
    <t>Begrafenisrechten (o.a. grafdelven)</t>
  </si>
  <si>
    <t>Gebruik kerk/gebouw</t>
  </si>
  <si>
    <t>Afschrijving voorraden</t>
  </si>
  <si>
    <t>Kosten catering aula/rouwkamer</t>
  </si>
  <si>
    <t>1050</t>
  </si>
  <si>
    <t>Overige voorraden</t>
  </si>
  <si>
    <t>Stichting Protestantse Begraafplaats</t>
  </si>
  <si>
    <t>Inventaris</t>
  </si>
  <si>
    <t xml:space="preserve">Gebouwen </t>
  </si>
  <si>
    <t xml:space="preserve">Reserveren graf </t>
  </si>
  <si>
    <t>Assurantiën</t>
  </si>
  <si>
    <t>Verschillen en kortingen</t>
  </si>
  <si>
    <t>Nutsvoorzieningen</t>
  </si>
  <si>
    <t>1.1. Jaarrekening 2022</t>
  </si>
  <si>
    <t>0600</t>
  </si>
  <si>
    <t>Geldlening St. Lichtbaken</t>
  </si>
  <si>
    <t>0915-0930</t>
  </si>
  <si>
    <t>0915</t>
  </si>
  <si>
    <t xml:space="preserve">Bestemmingsfonds gift </t>
  </si>
  <si>
    <t xml:space="preserve">Ver. Ger. Onderwijs </t>
  </si>
  <si>
    <t>1.2 Exploitatie over het boekjaar 2022</t>
  </si>
  <si>
    <t>Opbaren Brandsluithuisje</t>
  </si>
  <si>
    <t>Resultaat uit  bedrijfsvoering</t>
  </si>
  <si>
    <t>1.3 Toelichting op de balans</t>
  </si>
  <si>
    <t>Activa: Vaste activa</t>
  </si>
  <si>
    <t>Het bestuur heeft besloten op de waarde van de begraafplaats vanaf 2019 niet meer af te schrijven.</t>
  </si>
  <si>
    <t>In 2021 is er een nieuwe berging gebouwd. Dit heeft geld gekost maar de waarde van de gebouwen uiteraard</t>
  </si>
  <si>
    <t xml:space="preserve">verhoogd. </t>
  </si>
  <si>
    <t xml:space="preserve">(post 0810 t/m/ 0950) </t>
  </si>
  <si>
    <t>Voorraden</t>
  </si>
  <si>
    <t>0920</t>
  </si>
  <si>
    <t>In 2021 is er bij het entree van de begraafplaats een nieuw hek geplaatst € 4688,75</t>
  </si>
  <si>
    <t>In 2021 zijn er een aantal urnenzuilen met urnen geplaats € 4804,91</t>
  </si>
  <si>
    <t>RABO zakelijke rekening: NL41RABO336388721</t>
  </si>
  <si>
    <t xml:space="preserve">RABO Spaarrekening: </t>
  </si>
  <si>
    <t xml:space="preserve"> NL90RABO1517755204</t>
  </si>
  <si>
    <t>(post 0910 t/m 1250)</t>
  </si>
  <si>
    <t>Totaal</t>
  </si>
  <si>
    <t>(totaal vaste en vlottende</t>
  </si>
  <si>
    <t xml:space="preserve">activa) </t>
  </si>
  <si>
    <t>2099</t>
  </si>
  <si>
    <t xml:space="preserve">Fonds afgekocht onderhoud begraafplaats </t>
  </si>
  <si>
    <t xml:space="preserve">Dit fonds betreft een verplichting die de begraafplaats heeft i.v.m. afgekocht onderhoud over </t>
  </si>
  <si>
    <t xml:space="preserve">Totaal </t>
  </si>
  <si>
    <t>1.4</t>
  </si>
  <si>
    <t>Toelichting op de exploitatie</t>
  </si>
  <si>
    <t xml:space="preserve">Dit betreft debiteuren die het onderhoud per jaar betalen. </t>
  </si>
  <si>
    <t>Dit bedrag wordt jaarlijks geïndexeerd.</t>
  </si>
  <si>
    <t>Reserveren grafruimte</t>
  </si>
  <si>
    <t xml:space="preserve">Voor het eerst zijn er in 2021 twee opties tot grafhuur verleend. </t>
  </si>
  <si>
    <t>Dit betreft een verzamelrekening voor graven delven en herschikken van kisten</t>
  </si>
  <si>
    <t>om een graf opnieuw te kunnen gebruiken.</t>
  </si>
  <si>
    <t>Werkzaamheden zerken e.d.</t>
  </si>
  <si>
    <t xml:space="preserve">Deze rekening wordt gebruikt wanneer er werkzaamheden aan </t>
  </si>
  <si>
    <t>zerken worden verricht.</t>
  </si>
  <si>
    <t xml:space="preserve">Dit is een rekening voor diverse opbrengsten; overschrijven grafrechten, </t>
  </si>
  <si>
    <t>luiden kerkklok, huur parkeerterrein.</t>
  </si>
  <si>
    <t>Eénmaal per jaar worden de grafstenen gereinigd. Op deze rekening komen ook de kosten</t>
  </si>
  <si>
    <t>voor het afvoeren van grafstenen.</t>
  </si>
  <si>
    <t>Kosten grafdelven</t>
  </si>
  <si>
    <t>De graven worden mechanisch gedolven.</t>
  </si>
  <si>
    <t>Vaak wordt een graf na begrafenis door vrijwilligers gesloten.</t>
  </si>
  <si>
    <t>Afschriijving begraafplaats</t>
  </si>
  <si>
    <t>Het bestuur heeft besloten op de begraafplaats niet meer af te schrijven.</t>
  </si>
  <si>
    <t xml:space="preserve">In de afgelopen jaren zijn diverse zaken aangeschaft. Het is gebruikelijk dit in bepaalde </t>
  </si>
  <si>
    <t xml:space="preserve">termijnen af te schrijven. Zie afschrijvingsstaat. </t>
  </si>
  <si>
    <t>Zie toelichting bij de balans</t>
  </si>
  <si>
    <t>5740</t>
  </si>
  <si>
    <t>20% afschrijving drukwerk</t>
  </si>
  <si>
    <t>Op deze rekening worden de energiekosten en het waterverbruik geboekt.</t>
  </si>
  <si>
    <t>Kantoorbenodigdheden en gebruik boekhoudsoftware.</t>
  </si>
  <si>
    <t>Vergoeding vrijwilligers diverse werkzaamheden</t>
  </si>
  <si>
    <t>In 2021 is de berging gebouwd. Daar is veel aan gewerkt door vrijwilligers</t>
  </si>
  <si>
    <t xml:space="preserve">Lidmaatschappen en Vakliteratuur, bankkosten </t>
  </si>
  <si>
    <t>Briefpapier, Bord Brandspuithuisje, Lekdetectie zijn de grote uitgaven.</t>
  </si>
  <si>
    <t>Resultaat uit normale bedrijfsvoering</t>
  </si>
  <si>
    <t xml:space="preserve">In 2022 is er t.b.v. de St. Lichtbaken een lening verstrekt </t>
  </si>
  <si>
    <t>de afschrjving bedraagt 20% perjaar</t>
  </si>
  <si>
    <t xml:space="preserve">er zijn brochures gekocht en die worden afgeschreven </t>
  </si>
  <si>
    <t>Stand per begin van het boekkjaar plus het exploitatieresultaat over het boekjaar 2022</t>
  </si>
  <si>
    <t>Er is een schenking ontvangen van de Ver. Ger. Basisonderwijs loosdrecht dit is een voorziening voor groot onderhoud</t>
  </si>
  <si>
    <t>Op basis van de nieuwe softwaren grafregistratie is een bedrag afgeschreven.</t>
  </si>
  <si>
    <t>BAS-Loosdrecht</t>
  </si>
  <si>
    <t xml:space="preserve">langere tijd. Er is in 2022 meer ingelegd dan afgeschreven. </t>
  </si>
  <si>
    <t>s</t>
  </si>
  <si>
    <t>Afschrijving gebouwen</t>
  </si>
  <si>
    <t>Afschrijving inventaris</t>
  </si>
  <si>
    <t xml:space="preserve">Hierover wordt 5% per jaar afgeschreven (€ 2800,00) </t>
  </si>
  <si>
    <t>Er is één dubieuze debiteur. Kan beter afgeboekt worden.</t>
  </si>
  <si>
    <t>Dit bedrag bestaat uit twee posten,</t>
  </si>
  <si>
    <t>Het kassaldo is afgeboekt</t>
  </si>
  <si>
    <t>Dit betreft inhuur en verlengingen van de grafrechten van pariculier graven</t>
  </si>
  <si>
    <t>Gebruik Brandspuithuisje/ Opbaren</t>
  </si>
  <si>
    <t>Sinds 2022 is er de mogelijkheid om in het Brandspuithuisje overledenen op te baren</t>
  </si>
  <si>
    <t>Hiervan is meerder keren gebruik gemaakt</t>
  </si>
  <si>
    <t>Ook in 2022 is hiervan weer gebruikt gemaakt</t>
  </si>
  <si>
    <t>Afschrijving Gebouwen</t>
  </si>
  <si>
    <t>In 2022 is er een flink bedrag retour gekomen i.v.m. een hoog  voorsschot voor water</t>
  </si>
  <si>
    <t>In 2022 is er geen gebruik gemaakt van kerk of Lichtbaken</t>
  </si>
  <si>
    <t xml:space="preserve">Diverse verzekeringen </t>
  </si>
  <si>
    <t>Onderhoud aan gereedschap, en gebouwen e.d.</t>
  </si>
  <si>
    <t>Het seizoensonderhoud wordt uitgevoerd door AB Midden Nederland</t>
  </si>
  <si>
    <t>Het overige wordt door vrijwillgers gedaan</t>
  </si>
  <si>
    <t>Dit bedrag valt vrij uit het grote bestemmingsfonds afgekocht onderhoud graven</t>
  </si>
  <si>
    <t>er is aan dit bestemmingsfonds € 10.000,= extra toegevoegd om het grootonderhoud te financieren (tlv 8020 grafrechten)</t>
  </si>
  <si>
    <t>Vooruitbetaalde bedragen</t>
  </si>
  <si>
    <t>Airco + tafels aanbetaling</t>
  </si>
  <si>
    <t>Jaarrekening 2022</t>
  </si>
  <si>
    <t>Oud Loosdrecht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</si>
</sst>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&quot;€&quot;\ 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left"/>
    </xf>
    <xf numFmtId="0" fontId="0" fillId="0" borderId="0" xfId="0" quotePrefix="1"/>
    <xf numFmtId="0" fontId="1" fillId="0" borderId="0" xfId="0" quotePrefix="1" applyFont="1"/>
    <xf numFmtId="0" fontId="3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5" fillId="0" borderId="0" xfId="0" applyNumberFormat="1" applyFont="1"/>
    <xf numFmtId="164" fontId="7" fillId="0" borderId="0" xfId="0" applyNumberFormat="1" applyFont="1"/>
    <xf numFmtId="164" fontId="6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0" xfId="0" quotePrefix="1" applyFont="1" applyAlignment="1">
      <alignment horizontal="left"/>
    </xf>
    <xf numFmtId="164" fontId="1" fillId="0" borderId="0" xfId="0" quotePrefix="1" applyNumberFormat="1" applyFont="1"/>
    <xf numFmtId="0" fontId="6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164" fontId="11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quotePrefix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quotePrefix="1" applyFont="1"/>
    <xf numFmtId="0" fontId="4" fillId="0" borderId="0" xfId="0" quotePrefix="1" applyFont="1"/>
    <xf numFmtId="164" fontId="12" fillId="0" borderId="0" xfId="0" applyNumberFormat="1" applyFont="1"/>
    <xf numFmtId="0" fontId="11" fillId="0" borderId="0" xfId="0" quotePrefix="1" applyFont="1" applyAlignment="1">
      <alignment horizontal="center"/>
    </xf>
    <xf numFmtId="4" fontId="0" fillId="0" borderId="0" xfId="0" applyNumberFormat="1"/>
    <xf numFmtId="2" fontId="0" fillId="0" borderId="0" xfId="0" applyNumberFormat="1"/>
    <xf numFmtId="4" fontId="3" fillId="0" borderId="0" xfId="0" applyNumberFormat="1" applyFont="1"/>
    <xf numFmtId="4" fontId="6" fillId="0" borderId="0" xfId="0" applyNumberFormat="1" applyFont="1"/>
    <xf numFmtId="165" fontId="11" fillId="0" borderId="0" xfId="0" applyNumberFormat="1" applyFont="1"/>
    <xf numFmtId="165" fontId="1" fillId="0" borderId="0" xfId="0" applyNumberFormat="1" applyFont="1"/>
    <xf numFmtId="165" fontId="6" fillId="0" borderId="0" xfId="0" applyNumberFormat="1" applyFont="1"/>
    <xf numFmtId="165" fontId="12" fillId="0" borderId="0" xfId="0" applyNumberFormat="1" applyFont="1"/>
    <xf numFmtId="165" fontId="3" fillId="0" borderId="0" xfId="0" applyNumberFormat="1" applyFont="1"/>
    <xf numFmtId="165" fontId="0" fillId="0" borderId="0" xfId="0" applyNumberFormat="1"/>
    <xf numFmtId="165" fontId="4" fillId="0" borderId="0" xfId="0" applyNumberFormat="1" applyFont="1"/>
    <xf numFmtId="165" fontId="7" fillId="0" borderId="0" xfId="0" applyNumberFormat="1" applyFont="1"/>
    <xf numFmtId="165" fontId="13" fillId="0" borderId="0" xfId="0" applyNumberFormat="1" applyFont="1"/>
    <xf numFmtId="165" fontId="11" fillId="0" borderId="0" xfId="0" applyNumberFormat="1" applyFont="1" applyAlignment="1">
      <alignment horizontal="right"/>
    </xf>
    <xf numFmtId="165" fontId="5" fillId="0" borderId="0" xfId="0" applyNumberFormat="1" applyFont="1"/>
    <xf numFmtId="165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491558</xdr:colOff>
      <xdr:row>18</xdr:row>
      <xdr:rowOff>175260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1F46535-74D0-4AD5-BF18-FF901FFB0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20358" cy="34671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5E0C3-5BE9-497C-A2F0-E17E2F29F898}">
  <dimension ref="A22:A26"/>
  <sheetViews>
    <sheetView workbookViewId="0">
      <selection activeCell="J30" sqref="J30"/>
    </sheetView>
  </sheetViews>
  <sheetFormatPr baseColWidth="10" defaultColWidth="8.83203125" defaultRowHeight="15" x14ac:dyDescent="0.2"/>
  <sheetData>
    <row r="22" spans="1:1" s="1" customFormat="1" ht="34" x14ac:dyDescent="0.4">
      <c r="A22" s="15" t="s">
        <v>57</v>
      </c>
    </row>
    <row r="23" spans="1:1" s="1" customFormat="1" ht="34" x14ac:dyDescent="0.4">
      <c r="A23" s="15" t="s">
        <v>159</v>
      </c>
    </row>
    <row r="25" spans="1:1" ht="26" x14ac:dyDescent="0.3">
      <c r="A25" s="14" t="s">
        <v>158</v>
      </c>
    </row>
    <row r="26" spans="1:1" ht="24" x14ac:dyDescent="0.3">
      <c r="A26" s="16"/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89CA0-E1C4-4E8D-8C54-01AC86C036FB}">
  <sheetPr>
    <pageSetUpPr fitToPage="1"/>
  </sheetPr>
  <dimension ref="A1:K54"/>
  <sheetViews>
    <sheetView topLeftCell="B1" workbookViewId="0">
      <selection activeCell="I8" sqref="I8:J38"/>
    </sheetView>
  </sheetViews>
  <sheetFormatPr baseColWidth="10" defaultColWidth="8.83203125" defaultRowHeight="15" x14ac:dyDescent="0.2"/>
  <cols>
    <col min="1" max="1" width="11" customWidth="1"/>
    <col min="2" max="2" width="26.6640625" customWidth="1"/>
    <col min="3" max="3" width="8.83203125" customWidth="1"/>
    <col min="4" max="4" width="12.33203125" style="22" customWidth="1"/>
    <col min="5" max="5" width="12.5" style="13" customWidth="1"/>
    <col min="7" max="7" width="18.5" customWidth="1"/>
    <col min="9" max="9" width="15.33203125" style="22" customWidth="1"/>
    <col min="10" max="10" width="11.83203125" style="25" customWidth="1"/>
  </cols>
  <sheetData>
    <row r="1" spans="1:10" x14ac:dyDescent="0.2">
      <c r="B1" s="1" t="s">
        <v>64</v>
      </c>
      <c r="C1" s="1"/>
    </row>
    <row r="3" spans="1:10" x14ac:dyDescent="0.2">
      <c r="B3" s="1" t="s">
        <v>0</v>
      </c>
    </row>
    <row r="5" spans="1:10" x14ac:dyDescent="0.2">
      <c r="B5" s="1" t="s">
        <v>1</v>
      </c>
      <c r="D5" s="23">
        <v>2021</v>
      </c>
      <c r="E5" s="21">
        <v>2022</v>
      </c>
      <c r="G5" s="1" t="s">
        <v>11</v>
      </c>
      <c r="I5" s="23">
        <v>2021</v>
      </c>
      <c r="J5" s="25">
        <v>2022</v>
      </c>
    </row>
    <row r="6" spans="1:10" x14ac:dyDescent="0.2">
      <c r="D6" s="24"/>
    </row>
    <row r="7" spans="1:10" x14ac:dyDescent="0.2">
      <c r="A7" s="6" t="s">
        <v>45</v>
      </c>
      <c r="B7" s="2" t="s">
        <v>2</v>
      </c>
      <c r="G7" s="2" t="s">
        <v>12</v>
      </c>
      <c r="J7" s="26"/>
    </row>
    <row r="8" spans="1:10" x14ac:dyDescent="0.2">
      <c r="B8" t="s">
        <v>3</v>
      </c>
      <c r="D8" s="38">
        <v>41823</v>
      </c>
      <c r="E8" s="40">
        <v>41823</v>
      </c>
      <c r="G8" t="s">
        <v>13</v>
      </c>
      <c r="I8" s="38">
        <f>(I38-I17-I11)</f>
        <v>210961.78999999998</v>
      </c>
      <c r="J8" s="40">
        <v>224952.31</v>
      </c>
    </row>
    <row r="9" spans="1:10" x14ac:dyDescent="0.2">
      <c r="B9" s="8"/>
      <c r="D9" s="38"/>
      <c r="E9" s="40"/>
      <c r="I9" s="38"/>
      <c r="J9" s="49"/>
    </row>
    <row r="10" spans="1:10" x14ac:dyDescent="0.2">
      <c r="A10" s="6" t="s">
        <v>46</v>
      </c>
      <c r="B10" t="s">
        <v>59</v>
      </c>
      <c r="D10" s="38">
        <v>55997.61</v>
      </c>
      <c r="E10" s="40">
        <v>53197.61</v>
      </c>
      <c r="G10" s="2" t="s">
        <v>14</v>
      </c>
      <c r="I10" s="38"/>
      <c r="J10" s="49"/>
    </row>
    <row r="11" spans="1:10" x14ac:dyDescent="0.2">
      <c r="B11" s="8"/>
      <c r="D11" s="38"/>
      <c r="E11" s="40"/>
      <c r="G11" t="s">
        <v>15</v>
      </c>
      <c r="I11" s="38">
        <v>105406.76</v>
      </c>
      <c r="J11" s="49">
        <v>113968.11</v>
      </c>
    </row>
    <row r="12" spans="1:10" x14ac:dyDescent="0.2">
      <c r="B12" s="2" t="s">
        <v>4</v>
      </c>
      <c r="D12" s="38"/>
      <c r="E12" s="40"/>
      <c r="G12" t="s">
        <v>16</v>
      </c>
      <c r="I12" s="38"/>
      <c r="J12" s="49"/>
    </row>
    <row r="13" spans="1:10" x14ac:dyDescent="0.2">
      <c r="A13" s="6" t="s">
        <v>65</v>
      </c>
      <c r="B13" t="s">
        <v>66</v>
      </c>
      <c r="D13" s="38"/>
      <c r="E13" s="40">
        <v>25000</v>
      </c>
      <c r="I13" s="38"/>
      <c r="J13" s="49"/>
    </row>
    <row r="14" spans="1:10" x14ac:dyDescent="0.2">
      <c r="D14" s="38"/>
      <c r="E14" s="40"/>
      <c r="G14" t="s">
        <v>69</v>
      </c>
      <c r="I14" s="38"/>
      <c r="J14" s="49">
        <v>35500</v>
      </c>
    </row>
    <row r="15" spans="1:10" x14ac:dyDescent="0.2">
      <c r="B15" s="8"/>
      <c r="D15" s="38"/>
      <c r="E15" s="40"/>
      <c r="G15" t="s">
        <v>70</v>
      </c>
      <c r="I15" s="38"/>
      <c r="J15" s="49"/>
    </row>
    <row r="16" spans="1:10" x14ac:dyDescent="0.2">
      <c r="B16" s="8"/>
      <c r="D16" s="38"/>
      <c r="E16" s="40"/>
      <c r="G16" s="2" t="s">
        <v>17</v>
      </c>
      <c r="I16" s="38"/>
      <c r="J16" s="49"/>
    </row>
    <row r="17" spans="1:10" x14ac:dyDescent="0.2">
      <c r="B17" s="8"/>
      <c r="D17" s="38"/>
      <c r="E17" s="40"/>
      <c r="G17" t="s">
        <v>18</v>
      </c>
      <c r="I17" s="38">
        <v>0</v>
      </c>
      <c r="J17" s="49">
        <v>2262.6999999999998</v>
      </c>
    </row>
    <row r="18" spans="1:10" x14ac:dyDescent="0.2">
      <c r="B18" s="8"/>
      <c r="D18" s="38"/>
      <c r="E18" s="40"/>
      <c r="I18" s="38"/>
      <c r="J18" s="50"/>
    </row>
    <row r="19" spans="1:10" x14ac:dyDescent="0.2">
      <c r="B19" s="8"/>
      <c r="D19" s="38"/>
      <c r="E19" s="40"/>
      <c r="I19" s="38"/>
      <c r="J19" s="50"/>
    </row>
    <row r="20" spans="1:10" x14ac:dyDescent="0.2">
      <c r="B20" s="1" t="s">
        <v>5</v>
      </c>
      <c r="D20" s="45">
        <f>SUM(D8:D15)</f>
        <v>97820.61</v>
      </c>
      <c r="E20" s="40">
        <f>SUM(E8:E19)</f>
        <v>120020.61</v>
      </c>
      <c r="I20" s="38"/>
      <c r="J20" s="50">
        <f>SUM(J8:J19)</f>
        <v>376683.12</v>
      </c>
    </row>
    <row r="21" spans="1:10" x14ac:dyDescent="0.2">
      <c r="D21" s="38"/>
      <c r="E21" s="40"/>
      <c r="I21" s="45"/>
      <c r="J21" s="50"/>
    </row>
    <row r="22" spans="1:10" x14ac:dyDescent="0.2">
      <c r="B22" s="1" t="s">
        <v>6</v>
      </c>
      <c r="D22" s="38"/>
      <c r="E22" s="40"/>
      <c r="I22" s="38"/>
      <c r="J22" s="50"/>
    </row>
    <row r="23" spans="1:10" x14ac:dyDescent="0.2">
      <c r="D23" s="38"/>
      <c r="E23" s="40"/>
      <c r="G23" s="1"/>
      <c r="I23" s="38"/>
      <c r="J23" s="50"/>
    </row>
    <row r="24" spans="1:10" x14ac:dyDescent="0.2">
      <c r="A24" s="6" t="s">
        <v>47</v>
      </c>
      <c r="B24" t="s">
        <v>7</v>
      </c>
      <c r="D24" s="38">
        <v>4660.3999999999996</v>
      </c>
      <c r="E24" s="40">
        <v>5014.3999999999996</v>
      </c>
      <c r="I24" s="38"/>
      <c r="J24" s="50"/>
    </row>
    <row r="25" spans="1:10" x14ac:dyDescent="0.2">
      <c r="A25" s="6"/>
      <c r="D25" s="38"/>
      <c r="E25" s="40"/>
      <c r="I25" s="38"/>
      <c r="J25" s="50"/>
    </row>
    <row r="26" spans="1:10" x14ac:dyDescent="0.2">
      <c r="A26" s="6" t="s">
        <v>67</v>
      </c>
      <c r="B26" t="s">
        <v>58</v>
      </c>
      <c r="D26" s="38">
        <v>11364.66</v>
      </c>
      <c r="E26" s="40">
        <v>10343</v>
      </c>
      <c r="I26" s="38"/>
      <c r="J26" s="50"/>
    </row>
    <row r="27" spans="1:10" x14ac:dyDescent="0.2">
      <c r="D27" s="38"/>
      <c r="E27" s="40"/>
      <c r="I27" s="38"/>
      <c r="J27" s="50"/>
    </row>
    <row r="28" spans="1:10" x14ac:dyDescent="0.2">
      <c r="A28" s="6" t="s">
        <v>48</v>
      </c>
      <c r="B28" t="s">
        <v>8</v>
      </c>
      <c r="D28" s="38">
        <v>290.5</v>
      </c>
      <c r="E28" s="40">
        <v>889</v>
      </c>
      <c r="I28" s="38"/>
      <c r="J28" s="50"/>
    </row>
    <row r="29" spans="1:10" x14ac:dyDescent="0.2">
      <c r="D29" s="38"/>
      <c r="E29" s="40"/>
      <c r="I29" s="38"/>
      <c r="J29" s="50"/>
    </row>
    <row r="30" spans="1:10" x14ac:dyDescent="0.2">
      <c r="A30" s="6" t="s">
        <v>55</v>
      </c>
      <c r="B30" t="s">
        <v>9</v>
      </c>
      <c r="D30" s="38">
        <v>202032.38</v>
      </c>
      <c r="E30" s="40">
        <v>237566.14</v>
      </c>
      <c r="I30" s="38"/>
      <c r="J30" s="50"/>
    </row>
    <row r="31" spans="1:10" x14ac:dyDescent="0.2">
      <c r="A31" s="6"/>
      <c r="D31" s="38"/>
      <c r="E31" s="40"/>
      <c r="I31" s="38"/>
      <c r="J31" s="50"/>
    </row>
    <row r="32" spans="1:10" x14ac:dyDescent="0.2">
      <c r="A32" s="6" t="s">
        <v>68</v>
      </c>
      <c r="B32" t="s">
        <v>56</v>
      </c>
      <c r="D32" s="38">
        <v>200</v>
      </c>
      <c r="E32" s="40">
        <v>105.4</v>
      </c>
      <c r="I32" s="38"/>
      <c r="J32" s="50"/>
    </row>
    <row r="33" spans="1:11" x14ac:dyDescent="0.2">
      <c r="A33" s="6"/>
      <c r="D33" s="38"/>
      <c r="E33" s="40"/>
      <c r="I33" s="38"/>
      <c r="J33" s="50"/>
    </row>
    <row r="34" spans="1:11" x14ac:dyDescent="0.2">
      <c r="A34" s="6"/>
      <c r="B34" t="s">
        <v>156</v>
      </c>
      <c r="D34" s="38"/>
      <c r="E34" s="40">
        <v>2744.57</v>
      </c>
      <c r="I34" s="38"/>
      <c r="J34" s="50"/>
    </row>
    <row r="35" spans="1:11" x14ac:dyDescent="0.2">
      <c r="B35" s="8"/>
      <c r="D35" s="38"/>
      <c r="E35" s="40"/>
      <c r="I35" s="38"/>
      <c r="J35" s="50"/>
    </row>
    <row r="36" spans="1:11" x14ac:dyDescent="0.2">
      <c r="B36" s="1" t="s">
        <v>10</v>
      </c>
      <c r="D36" s="38">
        <f>SUM(D24:D35)</f>
        <v>218547.94</v>
      </c>
      <c r="E36" s="40">
        <f>SUM(E24:E35)</f>
        <v>256662.51</v>
      </c>
      <c r="I36" s="38"/>
      <c r="J36" s="50"/>
    </row>
    <row r="37" spans="1:11" x14ac:dyDescent="0.2">
      <c r="D37" s="38"/>
      <c r="E37" s="40"/>
      <c r="I37" s="38"/>
      <c r="J37" s="50"/>
    </row>
    <row r="38" spans="1:11" x14ac:dyDescent="0.2">
      <c r="B38" s="1" t="s">
        <v>19</v>
      </c>
      <c r="D38" s="45">
        <f>D20+D36</f>
        <v>316368.55</v>
      </c>
      <c r="E38" s="48">
        <f>E20+E36</f>
        <v>376683.12</v>
      </c>
      <c r="G38" s="1" t="s">
        <v>20</v>
      </c>
      <c r="I38" s="45">
        <f>D38</f>
        <v>316368.55</v>
      </c>
      <c r="J38" s="51">
        <f>SUM(J8:J19)</f>
        <v>376683.12</v>
      </c>
      <c r="K38" s="4"/>
    </row>
    <row r="42" spans="1:11" x14ac:dyDescent="0.2">
      <c r="B42" s="1"/>
      <c r="D42" s="23"/>
    </row>
    <row r="46" spans="1:11" x14ac:dyDescent="0.2">
      <c r="D46" s="24"/>
    </row>
    <row r="47" spans="1:11" x14ac:dyDescent="0.2">
      <c r="D47" s="24"/>
    </row>
    <row r="49" spans="2:4" x14ac:dyDescent="0.2">
      <c r="D49" s="24"/>
    </row>
    <row r="50" spans="2:4" x14ac:dyDescent="0.2">
      <c r="D50" s="24"/>
    </row>
    <row r="51" spans="2:4" x14ac:dyDescent="0.2">
      <c r="D51" s="24"/>
    </row>
    <row r="52" spans="2:4" x14ac:dyDescent="0.2">
      <c r="D52" s="24"/>
    </row>
    <row r="53" spans="2:4" x14ac:dyDescent="0.2">
      <c r="D53" s="24"/>
    </row>
    <row r="54" spans="2:4" x14ac:dyDescent="0.2">
      <c r="B54" s="1"/>
    </row>
  </sheetData>
  <printOptions gridLines="1"/>
  <pageMargins left="0.25" right="0.25" top="0.75" bottom="0.75" header="0.3" footer="0.3"/>
  <pageSetup paperSize="9" scale="9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5D09E-9C27-49F6-B561-FFD8C86DF308}">
  <sheetPr>
    <pageSetUpPr fitToPage="1"/>
  </sheetPr>
  <dimension ref="A1:J51"/>
  <sheetViews>
    <sheetView workbookViewId="0">
      <selection activeCell="U73" sqref="U73"/>
    </sheetView>
  </sheetViews>
  <sheetFormatPr baseColWidth="10" defaultColWidth="8.83203125" defaultRowHeight="15" x14ac:dyDescent="0.2"/>
  <cols>
    <col min="6" max="6" width="11.33203125" customWidth="1"/>
    <col min="7" max="7" width="13.33203125" style="22" customWidth="1"/>
    <col min="9" max="9" width="10.5" style="13" bestFit="1" customWidth="1"/>
  </cols>
  <sheetData>
    <row r="1" spans="1:10" x14ac:dyDescent="0.2">
      <c r="A1" s="1" t="s">
        <v>71</v>
      </c>
    </row>
    <row r="2" spans="1:10" s="1" customFormat="1" x14ac:dyDescent="0.2">
      <c r="A2" s="1" t="s">
        <v>31</v>
      </c>
      <c r="G2" s="27">
        <v>2021</v>
      </c>
      <c r="I2" s="29">
        <v>2022</v>
      </c>
    </row>
    <row r="3" spans="1:10" s="1" customFormat="1" x14ac:dyDescent="0.2">
      <c r="G3" s="27"/>
      <c r="I3" s="11"/>
    </row>
    <row r="4" spans="1:10" x14ac:dyDescent="0.2">
      <c r="A4" s="5">
        <v>8010</v>
      </c>
      <c r="B4" t="s">
        <v>21</v>
      </c>
      <c r="G4" s="28"/>
      <c r="J4" s="6"/>
    </row>
    <row r="5" spans="1:10" x14ac:dyDescent="0.2">
      <c r="A5" s="5">
        <v>8020</v>
      </c>
      <c r="B5" t="s">
        <v>22</v>
      </c>
      <c r="G5" s="38">
        <v>12088</v>
      </c>
      <c r="H5" s="43"/>
      <c r="I5" s="40">
        <v>6693.6</v>
      </c>
    </row>
    <row r="6" spans="1:10" x14ac:dyDescent="0.2">
      <c r="A6" s="5">
        <v>8030</v>
      </c>
      <c r="B6" t="s">
        <v>23</v>
      </c>
      <c r="G6" s="38">
        <v>16283.3</v>
      </c>
      <c r="H6" s="43"/>
      <c r="I6" s="40">
        <v>5747.85</v>
      </c>
    </row>
    <row r="7" spans="1:10" x14ac:dyDescent="0.2">
      <c r="A7" s="5">
        <v>8040</v>
      </c>
      <c r="B7" t="s">
        <v>24</v>
      </c>
      <c r="G7" s="38">
        <v>4439.5</v>
      </c>
      <c r="H7" s="43"/>
      <c r="I7" s="40">
        <v>4011</v>
      </c>
    </row>
    <row r="8" spans="1:10" x14ac:dyDescent="0.2">
      <c r="A8" s="5">
        <v>8050</v>
      </c>
      <c r="B8" t="s">
        <v>72</v>
      </c>
      <c r="G8" s="38"/>
      <c r="H8" s="43"/>
      <c r="I8" s="40">
        <v>5888</v>
      </c>
    </row>
    <row r="9" spans="1:10" x14ac:dyDescent="0.2">
      <c r="A9" s="5">
        <v>8060</v>
      </c>
      <c r="B9" t="s">
        <v>60</v>
      </c>
      <c r="G9" s="38">
        <v>1600</v>
      </c>
      <c r="H9" s="43"/>
      <c r="I9" s="40">
        <v>1372</v>
      </c>
    </row>
    <row r="10" spans="1:10" x14ac:dyDescent="0.2">
      <c r="A10" s="5">
        <v>8110</v>
      </c>
      <c r="B10" t="s">
        <v>25</v>
      </c>
      <c r="G10" s="38">
        <v>8959</v>
      </c>
      <c r="H10" s="43"/>
      <c r="I10" s="40">
        <v>5335</v>
      </c>
    </row>
    <row r="11" spans="1:10" x14ac:dyDescent="0.2">
      <c r="A11" s="5">
        <v>8310</v>
      </c>
      <c r="B11" t="s">
        <v>26</v>
      </c>
      <c r="G11" s="38"/>
      <c r="H11" s="43"/>
      <c r="I11" s="40"/>
    </row>
    <row r="12" spans="1:10" x14ac:dyDescent="0.2">
      <c r="A12" s="5">
        <v>8320</v>
      </c>
      <c r="B12" t="s">
        <v>27</v>
      </c>
      <c r="G12" s="38"/>
      <c r="H12" s="43"/>
      <c r="I12" s="40"/>
    </row>
    <row r="13" spans="1:10" x14ac:dyDescent="0.2">
      <c r="A13" s="5">
        <v>8510</v>
      </c>
      <c r="B13" t="s">
        <v>28</v>
      </c>
      <c r="G13" s="38">
        <v>842.5</v>
      </c>
      <c r="H13" s="43"/>
      <c r="I13" s="40">
        <v>516</v>
      </c>
    </row>
    <row r="14" spans="1:10" x14ac:dyDescent="0.2">
      <c r="A14" s="5">
        <v>8520</v>
      </c>
      <c r="B14" t="s">
        <v>29</v>
      </c>
      <c r="G14" s="38">
        <v>1822.42</v>
      </c>
      <c r="H14" s="43"/>
      <c r="I14" s="40">
        <v>4681.33</v>
      </c>
    </row>
    <row r="15" spans="1:10" x14ac:dyDescent="0.2">
      <c r="A15" s="5">
        <v>8999</v>
      </c>
      <c r="B15" t="s">
        <v>62</v>
      </c>
      <c r="G15" s="38">
        <v>886.2</v>
      </c>
      <c r="H15" s="43"/>
      <c r="I15" s="40">
        <v>11.59</v>
      </c>
    </row>
    <row r="16" spans="1:10" x14ac:dyDescent="0.2">
      <c r="G16" s="38"/>
      <c r="H16" s="43"/>
      <c r="I16" s="40"/>
    </row>
    <row r="17" spans="1:10" x14ac:dyDescent="0.2">
      <c r="B17" s="1" t="s">
        <v>30</v>
      </c>
      <c r="G17" s="45">
        <f>SUM(G5:G16)</f>
        <v>46920.92</v>
      </c>
      <c r="H17" s="43"/>
      <c r="I17" s="40">
        <f>SUM(I5:I16)</f>
        <v>34256.369999999995</v>
      </c>
      <c r="J17" s="1"/>
    </row>
    <row r="18" spans="1:10" x14ac:dyDescent="0.2">
      <c r="G18" s="38"/>
      <c r="H18" s="43"/>
      <c r="I18" s="40"/>
    </row>
    <row r="19" spans="1:10" x14ac:dyDescent="0.2">
      <c r="A19" s="1" t="s">
        <v>32</v>
      </c>
      <c r="G19" s="38"/>
      <c r="H19" s="43"/>
      <c r="I19" s="40"/>
    </row>
    <row r="20" spans="1:10" x14ac:dyDescent="0.2">
      <c r="A20" s="5">
        <v>5610</v>
      </c>
      <c r="B20" t="s">
        <v>33</v>
      </c>
      <c r="G20" s="38">
        <v>8961.77</v>
      </c>
      <c r="H20" s="43"/>
      <c r="I20" s="40">
        <v>6980.21</v>
      </c>
    </row>
    <row r="21" spans="1:10" x14ac:dyDescent="0.2">
      <c r="A21" s="5">
        <v>5620</v>
      </c>
      <c r="B21" t="s">
        <v>34</v>
      </c>
      <c r="G21" s="38">
        <v>767.12</v>
      </c>
      <c r="H21" s="43"/>
      <c r="I21" s="40"/>
    </row>
    <row r="22" spans="1:10" x14ac:dyDescent="0.2">
      <c r="A22" s="5">
        <v>5630</v>
      </c>
      <c r="B22" t="s">
        <v>35</v>
      </c>
      <c r="G22" s="38">
        <v>835.8</v>
      </c>
      <c r="H22" s="43"/>
      <c r="I22" s="40">
        <v>2211.7199999999998</v>
      </c>
    </row>
    <row r="23" spans="1:10" x14ac:dyDescent="0.2">
      <c r="A23" s="5">
        <v>5640</v>
      </c>
      <c r="B23" t="s">
        <v>36</v>
      </c>
      <c r="G23" s="38">
        <v>2710.4</v>
      </c>
      <c r="H23" s="43"/>
      <c r="I23" s="40">
        <v>4274.32</v>
      </c>
    </row>
    <row r="24" spans="1:10" x14ac:dyDescent="0.2">
      <c r="A24" s="5">
        <v>5710</v>
      </c>
      <c r="B24" t="s">
        <v>37</v>
      </c>
      <c r="G24" s="38"/>
      <c r="H24" s="43"/>
      <c r="I24" s="40"/>
    </row>
    <row r="25" spans="1:10" x14ac:dyDescent="0.2">
      <c r="A25" s="5">
        <v>5720</v>
      </c>
      <c r="B25" t="s">
        <v>137</v>
      </c>
      <c r="G25" s="38">
        <v>904.53</v>
      </c>
      <c r="H25" s="43"/>
      <c r="I25" s="40">
        <v>1022</v>
      </c>
    </row>
    <row r="26" spans="1:10" x14ac:dyDescent="0.2">
      <c r="A26" s="5">
        <v>5725</v>
      </c>
      <c r="B26" t="s">
        <v>136</v>
      </c>
      <c r="G26" s="38"/>
      <c r="H26" s="43"/>
      <c r="I26" s="40">
        <v>2800</v>
      </c>
    </row>
    <row r="27" spans="1:10" x14ac:dyDescent="0.2">
      <c r="A27" s="5">
        <v>5730</v>
      </c>
      <c r="B27" t="s">
        <v>38</v>
      </c>
      <c r="G27" s="38">
        <v>963.6</v>
      </c>
      <c r="H27" s="43"/>
      <c r="I27" s="40">
        <v>1102</v>
      </c>
    </row>
    <row r="28" spans="1:10" x14ac:dyDescent="0.2">
      <c r="A28" s="5">
        <v>5740</v>
      </c>
      <c r="B28" t="s">
        <v>39</v>
      </c>
      <c r="G28" s="38">
        <v>200</v>
      </c>
      <c r="H28" s="43"/>
      <c r="I28" s="40">
        <v>200</v>
      </c>
    </row>
    <row r="29" spans="1:10" x14ac:dyDescent="0.2">
      <c r="A29" s="5">
        <v>5750</v>
      </c>
      <c r="B29" t="s">
        <v>61</v>
      </c>
      <c r="G29" s="38">
        <v>392.15</v>
      </c>
      <c r="H29" s="43"/>
      <c r="I29" s="40">
        <v>411.78</v>
      </c>
    </row>
    <row r="30" spans="1:10" x14ac:dyDescent="0.2">
      <c r="A30" s="5">
        <v>5810</v>
      </c>
      <c r="B30" t="s">
        <v>40</v>
      </c>
      <c r="G30" s="38"/>
      <c r="H30" s="43"/>
      <c r="I30" s="40"/>
    </row>
    <row r="31" spans="1:10" x14ac:dyDescent="0.2">
      <c r="A31" s="5">
        <v>5910</v>
      </c>
      <c r="B31" t="s">
        <v>63</v>
      </c>
      <c r="G31" s="38">
        <v>759.16</v>
      </c>
      <c r="H31" s="43"/>
      <c r="I31" s="40">
        <v>-507.99</v>
      </c>
    </row>
    <row r="32" spans="1:10" x14ac:dyDescent="0.2">
      <c r="A32" s="5">
        <v>5920</v>
      </c>
      <c r="B32" t="s">
        <v>41</v>
      </c>
      <c r="G32" s="38">
        <v>233.95</v>
      </c>
      <c r="H32" s="43"/>
      <c r="I32" s="40">
        <v>334.24</v>
      </c>
    </row>
    <row r="33" spans="1:10" x14ac:dyDescent="0.2">
      <c r="A33" s="5">
        <v>5930</v>
      </c>
      <c r="B33" t="s">
        <v>42</v>
      </c>
      <c r="G33" s="38">
        <v>2250</v>
      </c>
      <c r="H33" s="43"/>
      <c r="I33" s="40"/>
    </row>
    <row r="34" spans="1:10" x14ac:dyDescent="0.2">
      <c r="A34" s="5">
        <v>5990</v>
      </c>
      <c r="B34" t="s">
        <v>43</v>
      </c>
      <c r="G34" s="38">
        <v>3699.39</v>
      </c>
      <c r="H34" s="43"/>
      <c r="I34" s="40">
        <v>1437.57</v>
      </c>
    </row>
    <row r="35" spans="1:10" x14ac:dyDescent="0.2">
      <c r="G35" s="38"/>
      <c r="H35" s="43"/>
      <c r="I35" s="40"/>
    </row>
    <row r="36" spans="1:10" x14ac:dyDescent="0.2">
      <c r="B36" s="1" t="s">
        <v>44</v>
      </c>
      <c r="G36" s="45">
        <f>SUM(G20:G35)</f>
        <v>22677.870000000003</v>
      </c>
      <c r="H36" s="43"/>
      <c r="I36" s="40">
        <f>SUM(I20:I35)</f>
        <v>20265.849999999999</v>
      </c>
      <c r="J36" s="1"/>
    </row>
    <row r="37" spans="1:10" x14ac:dyDescent="0.2">
      <c r="B37" s="1" t="s">
        <v>73</v>
      </c>
      <c r="G37" s="45">
        <f t="shared" ref="G37:I37" si="0">G17-G36</f>
        <v>24243.049999999996</v>
      </c>
      <c r="H37" s="45"/>
      <c r="I37" s="45">
        <f t="shared" si="0"/>
        <v>13990.519999999997</v>
      </c>
      <c r="J37" s="1"/>
    </row>
    <row r="41" spans="1:10" x14ac:dyDescent="0.2">
      <c r="A41" s="5"/>
      <c r="G41" s="24"/>
    </row>
    <row r="42" spans="1:10" x14ac:dyDescent="0.2">
      <c r="A42" s="5"/>
      <c r="G42" s="24"/>
    </row>
    <row r="43" spans="1:10" x14ac:dyDescent="0.2">
      <c r="A43" s="5"/>
      <c r="G43" s="24"/>
    </row>
    <row r="44" spans="1:10" x14ac:dyDescent="0.2">
      <c r="A44" s="5"/>
      <c r="G44" s="24"/>
    </row>
    <row r="45" spans="1:10" x14ac:dyDescent="0.2">
      <c r="A45" s="5"/>
      <c r="G45" s="24"/>
    </row>
    <row r="46" spans="1:10" x14ac:dyDescent="0.2">
      <c r="A46" s="5"/>
    </row>
    <row r="47" spans="1:10" x14ac:dyDescent="0.2">
      <c r="A47" s="5"/>
      <c r="G47" s="12"/>
      <c r="H47" s="20"/>
      <c r="J47" s="7"/>
    </row>
    <row r="48" spans="1:10" x14ac:dyDescent="0.2">
      <c r="A48" s="5"/>
      <c r="G48" s="24"/>
      <c r="H48" s="6"/>
    </row>
    <row r="49" spans="2:10" x14ac:dyDescent="0.2">
      <c r="G49" s="24"/>
    </row>
    <row r="50" spans="2:10" x14ac:dyDescent="0.2">
      <c r="B50" s="1"/>
      <c r="G50" s="12"/>
      <c r="J50" s="1"/>
    </row>
    <row r="51" spans="2:10" x14ac:dyDescent="0.2">
      <c r="B51" s="1"/>
      <c r="G51" s="12"/>
      <c r="H51" s="4"/>
      <c r="J51" s="1"/>
    </row>
  </sheetData>
  <printOptions gridLines="1"/>
  <pageMargins left="0.25" right="0.25" top="0.75" bottom="0.75" header="0.3" footer="0.3"/>
  <pageSetup paperSize="9" scale="97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063F4-D384-4228-AB11-E0F3098AE23F}">
  <sheetPr>
    <pageSetUpPr fitToPage="1"/>
  </sheetPr>
  <dimension ref="A1:P57"/>
  <sheetViews>
    <sheetView workbookViewId="0">
      <selection activeCell="O39" sqref="O39"/>
    </sheetView>
  </sheetViews>
  <sheetFormatPr baseColWidth="10" defaultColWidth="8.83203125" defaultRowHeight="15" x14ac:dyDescent="0.2"/>
  <cols>
    <col min="1" max="1" width="8.6640625" customWidth="1"/>
    <col min="6" max="6" width="11.5" bestFit="1" customWidth="1"/>
    <col min="9" max="9" width="4.33203125" customWidth="1"/>
    <col min="10" max="10" width="39" customWidth="1"/>
    <col min="11" max="11" width="13.33203125" style="24" bestFit="1" customWidth="1"/>
    <col min="12" max="12" width="14.5" customWidth="1"/>
    <col min="13" max="13" width="15.1640625" style="21" customWidth="1"/>
    <col min="15" max="15" width="13.6640625" customWidth="1"/>
    <col min="16" max="16" width="13.83203125" customWidth="1"/>
  </cols>
  <sheetData>
    <row r="1" spans="1:15" x14ac:dyDescent="0.2">
      <c r="A1" s="1" t="s">
        <v>74</v>
      </c>
    </row>
    <row r="2" spans="1:15" x14ac:dyDescent="0.2">
      <c r="A2" s="1"/>
    </row>
    <row r="3" spans="1:15" x14ac:dyDescent="0.2">
      <c r="A3" s="1" t="s">
        <v>75</v>
      </c>
      <c r="K3" s="33">
        <v>2021</v>
      </c>
      <c r="M3" s="21">
        <v>2022</v>
      </c>
    </row>
    <row r="4" spans="1:15" x14ac:dyDescent="0.2">
      <c r="A4" s="2" t="s">
        <v>2</v>
      </c>
    </row>
    <row r="5" spans="1:15" x14ac:dyDescent="0.2">
      <c r="A5" s="7" t="s">
        <v>45</v>
      </c>
      <c r="B5" s="1" t="s">
        <v>3</v>
      </c>
      <c r="C5" s="1"/>
      <c r="D5" s="1"/>
      <c r="E5" s="1"/>
      <c r="F5" s="1"/>
      <c r="G5" s="1"/>
      <c r="H5" s="1"/>
      <c r="I5" s="1"/>
      <c r="J5" s="1"/>
      <c r="K5" s="38">
        <v>41823</v>
      </c>
      <c r="L5" s="39"/>
      <c r="M5" s="40">
        <v>41823</v>
      </c>
    </row>
    <row r="6" spans="1:15" x14ac:dyDescent="0.2">
      <c r="A6" s="8" t="s">
        <v>76</v>
      </c>
      <c r="K6" s="38"/>
      <c r="L6" s="43"/>
      <c r="M6" s="40"/>
    </row>
    <row r="7" spans="1:15" x14ac:dyDescent="0.2">
      <c r="A7" s="7" t="s">
        <v>46</v>
      </c>
      <c r="B7" s="1" t="s">
        <v>59</v>
      </c>
      <c r="C7" s="1"/>
      <c r="D7" s="1"/>
      <c r="E7" s="1"/>
      <c r="F7" s="1"/>
      <c r="G7" s="1"/>
      <c r="H7" s="1"/>
      <c r="I7" s="1"/>
      <c r="J7" s="1"/>
      <c r="K7" s="38">
        <v>55997.61</v>
      </c>
      <c r="L7" s="39"/>
      <c r="M7" s="40">
        <v>53197.61</v>
      </c>
      <c r="O7" s="13"/>
    </row>
    <row r="8" spans="1:15" x14ac:dyDescent="0.2">
      <c r="A8" s="8" t="s">
        <v>77</v>
      </c>
      <c r="K8" s="38"/>
      <c r="L8" s="43"/>
      <c r="M8" s="40"/>
    </row>
    <row r="9" spans="1:15" x14ac:dyDescent="0.2">
      <c r="A9" s="8" t="s">
        <v>78</v>
      </c>
      <c r="C9" s="8" t="s">
        <v>138</v>
      </c>
      <c r="K9" s="38"/>
      <c r="L9" s="43"/>
      <c r="M9" s="40"/>
    </row>
    <row r="10" spans="1:15" x14ac:dyDescent="0.2">
      <c r="A10" s="7" t="s">
        <v>65</v>
      </c>
      <c r="B10" s="1" t="s">
        <v>66</v>
      </c>
      <c r="K10" s="38"/>
      <c r="L10" s="43"/>
      <c r="M10" s="40"/>
    </row>
    <row r="11" spans="1:15" x14ac:dyDescent="0.2">
      <c r="A11" s="6" t="s">
        <v>127</v>
      </c>
      <c r="B11" s="1"/>
      <c r="C11" s="1"/>
      <c r="D11" s="1"/>
      <c r="E11" s="1"/>
      <c r="F11" s="1"/>
      <c r="G11" s="1"/>
      <c r="H11" s="1"/>
      <c r="I11" s="1"/>
      <c r="J11" s="1"/>
      <c r="K11" s="38"/>
      <c r="L11" s="39"/>
      <c r="M11" s="40">
        <v>25000</v>
      </c>
    </row>
    <row r="12" spans="1:15" x14ac:dyDescent="0.2">
      <c r="A12" s="30"/>
      <c r="K12" s="38"/>
      <c r="L12" s="43"/>
      <c r="M12" s="40"/>
    </row>
    <row r="13" spans="1:15" x14ac:dyDescent="0.2">
      <c r="A13" s="8"/>
      <c r="B13" s="8"/>
      <c r="C13" s="8"/>
      <c r="D13" s="8"/>
      <c r="E13" s="8"/>
      <c r="F13" s="8"/>
      <c r="G13" s="8"/>
      <c r="H13" s="8"/>
      <c r="I13" s="8"/>
      <c r="J13" s="7" t="s">
        <v>79</v>
      </c>
      <c r="K13" s="46">
        <f>SUM(K5:K12)</f>
        <v>97820.61</v>
      </c>
      <c r="L13" s="44"/>
      <c r="M13" s="40">
        <f>SUM(M5:M12)</f>
        <v>120020.61</v>
      </c>
    </row>
    <row r="14" spans="1:15" x14ac:dyDescent="0.2">
      <c r="K14" s="38"/>
      <c r="L14" s="43"/>
      <c r="M14" s="40"/>
    </row>
    <row r="15" spans="1:15" x14ac:dyDescent="0.2">
      <c r="A15" s="1" t="s">
        <v>6</v>
      </c>
      <c r="B15" s="1"/>
      <c r="C15" s="1"/>
      <c r="D15" s="1"/>
      <c r="E15" s="1"/>
      <c r="F15" s="1"/>
      <c r="G15" s="1"/>
      <c r="H15" s="1"/>
      <c r="I15" s="1"/>
      <c r="J15" s="1"/>
      <c r="K15" s="45"/>
      <c r="L15" s="39"/>
      <c r="M15" s="40"/>
    </row>
    <row r="16" spans="1:15" x14ac:dyDescent="0.2">
      <c r="A16" s="7" t="s">
        <v>47</v>
      </c>
      <c r="B16" s="1" t="s">
        <v>7</v>
      </c>
      <c r="C16" s="1"/>
      <c r="D16" s="1"/>
      <c r="E16" s="1"/>
      <c r="F16" s="1"/>
      <c r="G16" s="1"/>
      <c r="H16" s="1"/>
      <c r="I16" s="1"/>
      <c r="J16" s="1"/>
      <c r="K16" s="38">
        <v>4660.3999999999996</v>
      </c>
      <c r="L16" s="39"/>
      <c r="M16" s="40">
        <v>5014.3999999999996</v>
      </c>
    </row>
    <row r="17" spans="1:13" x14ac:dyDescent="0.2">
      <c r="A17" s="8" t="s">
        <v>128</v>
      </c>
      <c r="K17" s="38"/>
      <c r="L17" s="43"/>
      <c r="M17" s="40"/>
    </row>
    <row r="18" spans="1:13" x14ac:dyDescent="0.2">
      <c r="A18" s="31" t="s">
        <v>68</v>
      </c>
      <c r="B18" s="1" t="s">
        <v>80</v>
      </c>
      <c r="C18" s="1"/>
      <c r="D18" s="1"/>
      <c r="E18" s="1"/>
      <c r="F18" s="1"/>
      <c r="G18" s="1"/>
      <c r="H18" s="1"/>
      <c r="I18" s="1"/>
      <c r="J18" s="1"/>
      <c r="K18" s="38">
        <v>200</v>
      </c>
      <c r="L18" s="43"/>
      <c r="M18" s="40">
        <v>105.4</v>
      </c>
    </row>
    <row r="19" spans="1:13" x14ac:dyDescent="0.2">
      <c r="A19" s="8" t="s">
        <v>129</v>
      </c>
      <c r="K19" s="38"/>
      <c r="L19" s="43"/>
      <c r="M19" s="40"/>
    </row>
    <row r="20" spans="1:13" x14ac:dyDescent="0.2">
      <c r="A20" s="7" t="s">
        <v>81</v>
      </c>
      <c r="B20" s="1" t="s">
        <v>58</v>
      </c>
      <c r="K20" s="38">
        <v>11364.66</v>
      </c>
      <c r="L20" s="43"/>
      <c r="M20" s="40">
        <v>10343</v>
      </c>
    </row>
    <row r="21" spans="1:13" x14ac:dyDescent="0.2">
      <c r="A21" s="30" t="s">
        <v>82</v>
      </c>
      <c r="K21" s="38"/>
      <c r="L21" s="43"/>
      <c r="M21" s="40"/>
    </row>
    <row r="22" spans="1:13" x14ac:dyDescent="0.2">
      <c r="A22" s="30" t="s">
        <v>83</v>
      </c>
      <c r="B22" s="8"/>
      <c r="C22" s="8"/>
      <c r="D22" s="8"/>
      <c r="E22" s="8"/>
      <c r="F22" s="8"/>
      <c r="G22" s="8"/>
      <c r="H22" s="8"/>
      <c r="I22" s="8"/>
      <c r="J22" s="8"/>
      <c r="K22" s="41"/>
      <c r="L22" s="42"/>
      <c r="M22" s="40"/>
    </row>
    <row r="23" spans="1:13" x14ac:dyDescent="0.2">
      <c r="A23" s="7" t="s">
        <v>48</v>
      </c>
      <c r="B23" s="1" t="s">
        <v>8</v>
      </c>
      <c r="H23" s="3"/>
      <c r="K23" s="38">
        <v>290.5</v>
      </c>
      <c r="L23" s="43"/>
      <c r="M23" s="40">
        <v>889</v>
      </c>
    </row>
    <row r="24" spans="1:13" x14ac:dyDescent="0.2">
      <c r="A24" s="30" t="s">
        <v>139</v>
      </c>
      <c r="B24" s="1"/>
      <c r="H24" s="3"/>
      <c r="K24" s="38"/>
      <c r="L24" s="43"/>
      <c r="M24" s="40"/>
    </row>
    <row r="25" spans="1:13" x14ac:dyDescent="0.2">
      <c r="A25" s="7" t="s">
        <v>48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47">
        <v>201876.38</v>
      </c>
      <c r="L25" s="39"/>
      <c r="M25" s="40">
        <f>F32</f>
        <v>237566.13999999998</v>
      </c>
    </row>
    <row r="26" spans="1:13" x14ac:dyDescent="0.2">
      <c r="A26" s="8" t="s">
        <v>140</v>
      </c>
      <c r="K26" s="38"/>
      <c r="L26" s="43"/>
      <c r="M26" s="40"/>
    </row>
    <row r="27" spans="1:13" x14ac:dyDescent="0.2">
      <c r="A27" s="8" t="s">
        <v>84</v>
      </c>
      <c r="F27" s="3">
        <v>37604.370000000003</v>
      </c>
      <c r="K27" s="38"/>
      <c r="L27" s="43"/>
      <c r="M27" s="40"/>
    </row>
    <row r="28" spans="1:13" x14ac:dyDescent="0.2">
      <c r="A28" s="8" t="s">
        <v>85</v>
      </c>
      <c r="C28" t="s">
        <v>86</v>
      </c>
      <c r="F28" s="3">
        <v>199961.77</v>
      </c>
      <c r="K28" s="38"/>
      <c r="L28" s="43"/>
      <c r="M28" s="40"/>
    </row>
    <row r="29" spans="1:13" x14ac:dyDescent="0.2">
      <c r="A29" s="8" t="s">
        <v>141</v>
      </c>
      <c r="F29" s="4"/>
      <c r="K29" s="38"/>
      <c r="L29" s="43"/>
      <c r="M29" s="40"/>
    </row>
    <row r="30" spans="1:13" x14ac:dyDescent="0.2">
      <c r="A30" s="8"/>
      <c r="B30" s="1" t="s">
        <v>156</v>
      </c>
      <c r="F30" s="4"/>
      <c r="K30" s="38"/>
      <c r="L30" s="43"/>
      <c r="M30" s="40">
        <v>2744.57</v>
      </c>
    </row>
    <row r="31" spans="1:13" x14ac:dyDescent="0.2">
      <c r="A31" s="8" t="s">
        <v>157</v>
      </c>
      <c r="F31" s="4"/>
      <c r="K31" s="38"/>
      <c r="L31" s="43"/>
      <c r="M31" s="40"/>
    </row>
    <row r="32" spans="1:13" x14ac:dyDescent="0.2">
      <c r="A32" s="1" t="s">
        <v>10</v>
      </c>
      <c r="B32" s="1"/>
      <c r="C32" s="1"/>
      <c r="D32" s="1"/>
      <c r="E32" s="1"/>
      <c r="F32" s="4">
        <f>SUM(F27:F29)</f>
        <v>237566.13999999998</v>
      </c>
      <c r="G32" s="1"/>
      <c r="H32" s="1"/>
      <c r="I32" s="1"/>
      <c r="J32" s="7" t="s">
        <v>87</v>
      </c>
      <c r="K32" s="45">
        <f>SUM(K16:K29)</f>
        <v>218391.94</v>
      </c>
      <c r="L32" s="39"/>
      <c r="M32" s="40">
        <f>SUM(M16:M30)</f>
        <v>256662.50999999998</v>
      </c>
    </row>
    <row r="33" spans="1:16" x14ac:dyDescent="0.2">
      <c r="K33" s="38"/>
      <c r="L33" s="43"/>
      <c r="M33" s="40"/>
    </row>
    <row r="34" spans="1:16" x14ac:dyDescent="0.2">
      <c r="A34" s="1" t="s">
        <v>88</v>
      </c>
      <c r="B34" s="1"/>
      <c r="C34" s="1"/>
      <c r="D34" s="1"/>
      <c r="E34" s="1"/>
      <c r="F34" s="1"/>
      <c r="G34" s="1"/>
      <c r="H34" s="1"/>
      <c r="I34" s="1"/>
      <c r="J34" s="7" t="s">
        <v>89</v>
      </c>
      <c r="K34" s="45">
        <f>K13+K32</f>
        <v>316212.55</v>
      </c>
      <c r="L34" s="45" t="s">
        <v>135</v>
      </c>
      <c r="M34" s="48">
        <f>M13+M32</f>
        <v>376683.12</v>
      </c>
      <c r="O34" s="34"/>
    </row>
    <row r="35" spans="1:16" x14ac:dyDescent="0.2">
      <c r="A35" s="1"/>
      <c r="B35" s="1"/>
      <c r="C35" s="1"/>
      <c r="D35" s="1"/>
      <c r="E35" s="1"/>
      <c r="F35" s="1"/>
      <c r="G35" s="1"/>
      <c r="H35" s="1"/>
      <c r="I35" s="1"/>
      <c r="J35" s="1" t="s">
        <v>90</v>
      </c>
      <c r="K35" s="12"/>
      <c r="L35" s="1"/>
      <c r="M35" s="13"/>
    </row>
    <row r="37" spans="1:16" x14ac:dyDescent="0.2">
      <c r="A37" s="1" t="s">
        <v>11</v>
      </c>
      <c r="K37" s="33">
        <v>2021</v>
      </c>
      <c r="M37" s="29">
        <v>2022</v>
      </c>
    </row>
    <row r="38" spans="1:16" x14ac:dyDescent="0.2">
      <c r="A38" t="s">
        <v>12</v>
      </c>
    </row>
    <row r="39" spans="1:16" x14ac:dyDescent="0.2">
      <c r="A39" s="7" t="s">
        <v>91</v>
      </c>
      <c r="B39" s="1" t="s">
        <v>13</v>
      </c>
      <c r="C39" s="1"/>
      <c r="D39" s="1"/>
      <c r="E39" s="1"/>
      <c r="F39" s="1"/>
      <c r="G39" s="1"/>
      <c r="H39" s="1"/>
      <c r="I39" s="1"/>
      <c r="J39" s="1"/>
      <c r="K39" s="38">
        <v>210961.79</v>
      </c>
      <c r="L39" s="39"/>
      <c r="M39" s="40">
        <f>M34-M41-M43-M48</f>
        <v>224952.31</v>
      </c>
      <c r="O39" s="34"/>
      <c r="P39" s="12"/>
    </row>
    <row r="40" spans="1:16" x14ac:dyDescent="0.2">
      <c r="A40" s="8" t="s">
        <v>130</v>
      </c>
      <c r="K40" s="38"/>
      <c r="L40" s="43"/>
      <c r="M40" s="40"/>
    </row>
    <row r="41" spans="1:16" s="8" customFormat="1" x14ac:dyDescent="0.2">
      <c r="A41" s="8" t="s">
        <v>131</v>
      </c>
      <c r="K41" s="41"/>
      <c r="L41" s="42"/>
      <c r="M41" s="40">
        <v>35500</v>
      </c>
      <c r="P41" s="36"/>
    </row>
    <row r="42" spans="1:16" s="8" customFormat="1" x14ac:dyDescent="0.2">
      <c r="A42" s="8" t="s">
        <v>155</v>
      </c>
      <c r="K42" s="41"/>
      <c r="L42" s="42"/>
      <c r="M42" s="40"/>
    </row>
    <row r="43" spans="1:16" x14ac:dyDescent="0.2">
      <c r="A43" s="9">
        <v>2298</v>
      </c>
      <c r="B43" s="1" t="s">
        <v>92</v>
      </c>
      <c r="C43" s="1"/>
      <c r="D43" s="1"/>
      <c r="E43" s="1"/>
      <c r="F43" s="1"/>
      <c r="G43" s="1"/>
      <c r="H43" s="1"/>
      <c r="I43" s="1"/>
      <c r="J43" s="1"/>
      <c r="K43" s="38">
        <v>105406.76</v>
      </c>
      <c r="L43" s="39"/>
      <c r="M43" s="40">
        <v>113968.11</v>
      </c>
    </row>
    <row r="44" spans="1:16" x14ac:dyDescent="0.2">
      <c r="A44" s="8" t="s">
        <v>93</v>
      </c>
      <c r="K44" s="38"/>
      <c r="L44" s="43"/>
      <c r="M44" s="40"/>
    </row>
    <row r="45" spans="1:16" x14ac:dyDescent="0.2">
      <c r="A45" s="8" t="s">
        <v>134</v>
      </c>
      <c r="K45" s="38"/>
      <c r="L45" s="43"/>
      <c r="M45" s="40"/>
    </row>
    <row r="46" spans="1:16" x14ac:dyDescent="0.2">
      <c r="A46" s="8" t="s">
        <v>132</v>
      </c>
      <c r="B46" s="8"/>
      <c r="C46" s="8"/>
      <c r="D46" s="8"/>
      <c r="E46" s="8"/>
      <c r="F46" s="8"/>
      <c r="G46" s="8"/>
      <c r="H46" s="8"/>
      <c r="I46" s="8" t="s">
        <v>133</v>
      </c>
      <c r="J46" s="8"/>
      <c r="K46" s="41"/>
      <c r="L46" s="42"/>
      <c r="M46" s="40"/>
    </row>
    <row r="47" spans="1:16" x14ac:dyDescent="0.2">
      <c r="A47" t="s">
        <v>17</v>
      </c>
      <c r="K47" s="38"/>
      <c r="L47" s="43"/>
      <c r="M47" s="40"/>
    </row>
    <row r="48" spans="1:16" x14ac:dyDescent="0.2">
      <c r="A48" s="9">
        <v>2499</v>
      </c>
      <c r="B48" s="1" t="s">
        <v>18</v>
      </c>
      <c r="C48" s="1"/>
      <c r="D48" s="1"/>
      <c r="E48" s="1"/>
      <c r="F48" s="1"/>
      <c r="G48" s="1"/>
      <c r="H48" s="1"/>
      <c r="I48" s="1"/>
      <c r="J48" s="1"/>
      <c r="K48" s="38">
        <v>0</v>
      </c>
      <c r="L48" s="39"/>
      <c r="M48" s="40">
        <v>2262.6999999999998</v>
      </c>
    </row>
    <row r="49" spans="1:13" x14ac:dyDescent="0.2">
      <c r="A49" s="8"/>
      <c r="K49" s="38"/>
      <c r="L49" s="43"/>
      <c r="M49" s="40"/>
    </row>
    <row r="50" spans="1:13" x14ac:dyDescent="0.2">
      <c r="K50" s="38"/>
      <c r="L50" s="43"/>
      <c r="M50" s="40"/>
    </row>
    <row r="51" spans="1:13" x14ac:dyDescent="0.2">
      <c r="K51" s="38"/>
      <c r="L51" s="43"/>
      <c r="M51" s="40"/>
    </row>
    <row r="52" spans="1:13" x14ac:dyDescent="0.2">
      <c r="A52" s="1" t="s">
        <v>94</v>
      </c>
      <c r="B52" s="1"/>
      <c r="C52" s="1"/>
      <c r="D52" s="1"/>
      <c r="E52" s="1"/>
      <c r="F52" s="1"/>
      <c r="G52" s="1"/>
      <c r="H52" s="1"/>
      <c r="I52" s="1"/>
      <c r="J52" s="1"/>
      <c r="K52" s="45">
        <f t="shared" ref="K52" si="0">SUM(K39:K51)</f>
        <v>316368.55</v>
      </c>
      <c r="L52" s="39"/>
      <c r="M52" s="48">
        <f>SUM(M39:M51)</f>
        <v>376683.12</v>
      </c>
    </row>
    <row r="57" spans="1:13" x14ac:dyDescent="0.2">
      <c r="M57" s="37"/>
    </row>
  </sheetData>
  <printOptions gridLines="1"/>
  <pageMargins left="0.7" right="0.7" top="0.75" bottom="0.75" header="0.3" footer="0.3"/>
  <pageSetup paperSize="9" scale="67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E6249-4889-4575-A454-5192D284D482}">
  <sheetPr>
    <pageSetUpPr fitToPage="1"/>
  </sheetPr>
  <dimension ref="A1:Q126"/>
  <sheetViews>
    <sheetView tabSelected="1" workbookViewId="0">
      <selection activeCell="A48" sqref="A48:L97"/>
    </sheetView>
  </sheetViews>
  <sheetFormatPr baseColWidth="10" defaultColWidth="8.83203125" defaultRowHeight="15" x14ac:dyDescent="0.2"/>
  <cols>
    <col min="1" max="1" width="9.1640625" style="9"/>
    <col min="10" max="10" width="11" style="24" customWidth="1"/>
    <col min="12" max="12" width="13.5" style="21" customWidth="1"/>
    <col min="17" max="17" width="10" bestFit="1" customWidth="1"/>
  </cols>
  <sheetData>
    <row r="1" spans="1:12" x14ac:dyDescent="0.2">
      <c r="A1" s="9" t="s">
        <v>95</v>
      </c>
      <c r="B1" s="1" t="s">
        <v>96</v>
      </c>
      <c r="C1" s="1"/>
      <c r="D1" s="1"/>
      <c r="E1" s="1"/>
      <c r="F1" s="1"/>
      <c r="G1" s="1"/>
      <c r="H1" s="1"/>
      <c r="I1" s="1"/>
      <c r="J1" s="27">
        <v>2021</v>
      </c>
      <c r="K1" s="1"/>
      <c r="L1" s="25">
        <v>2022</v>
      </c>
    </row>
    <row r="3" spans="1:12" x14ac:dyDescent="0.2">
      <c r="A3" s="9" t="s">
        <v>31</v>
      </c>
      <c r="B3" s="1"/>
      <c r="C3" s="1"/>
      <c r="D3" s="1"/>
      <c r="E3" s="1"/>
      <c r="F3" s="1"/>
      <c r="G3" s="1"/>
      <c r="H3" s="1"/>
      <c r="I3" s="1"/>
      <c r="J3" s="12"/>
      <c r="K3" s="1"/>
    </row>
    <row r="5" spans="1:12" x14ac:dyDescent="0.2">
      <c r="A5" s="9">
        <v>8010</v>
      </c>
      <c r="B5" s="1" t="s">
        <v>21</v>
      </c>
      <c r="C5" s="1"/>
      <c r="D5" s="1"/>
      <c r="E5" s="1"/>
      <c r="F5" s="1"/>
      <c r="G5" s="1"/>
      <c r="H5" s="1"/>
      <c r="I5" s="1"/>
      <c r="J5" s="12"/>
      <c r="K5" s="1"/>
    </row>
    <row r="6" spans="1:12" x14ac:dyDescent="0.2">
      <c r="B6" s="1"/>
      <c r="C6" s="1"/>
      <c r="D6" s="1"/>
      <c r="E6" s="1"/>
      <c r="F6" s="1"/>
      <c r="G6" s="1"/>
      <c r="H6" s="1"/>
      <c r="I6" s="1"/>
      <c r="J6" s="12"/>
      <c r="K6" s="1"/>
    </row>
    <row r="7" spans="1:12" x14ac:dyDescent="0.2">
      <c r="B7" s="8"/>
      <c r="C7" s="8"/>
      <c r="D7" s="8"/>
      <c r="E7" s="8"/>
      <c r="F7" s="8"/>
      <c r="G7" s="8"/>
      <c r="H7" s="8"/>
      <c r="I7" s="8"/>
      <c r="J7" s="32"/>
      <c r="K7" s="8"/>
    </row>
    <row r="8" spans="1:12" x14ac:dyDescent="0.2">
      <c r="A8" s="9">
        <v>8020</v>
      </c>
      <c r="B8" s="1" t="s">
        <v>22</v>
      </c>
      <c r="C8" s="1"/>
      <c r="D8" s="1"/>
      <c r="E8" s="1"/>
      <c r="F8" s="1"/>
      <c r="G8" s="1"/>
      <c r="H8" s="1"/>
      <c r="I8" s="1"/>
      <c r="J8" s="38">
        <v>12088</v>
      </c>
      <c r="K8" s="39"/>
      <c r="L8" s="40">
        <v>6693.6</v>
      </c>
    </row>
    <row r="9" spans="1:12" x14ac:dyDescent="0.2">
      <c r="A9" s="10" t="s">
        <v>142</v>
      </c>
      <c r="B9" s="8"/>
      <c r="C9" s="8"/>
      <c r="D9" s="8"/>
      <c r="E9" s="8"/>
      <c r="F9" s="8"/>
      <c r="G9" s="8"/>
      <c r="H9" s="8"/>
      <c r="I9" s="8"/>
      <c r="J9" s="41"/>
      <c r="K9" s="42"/>
      <c r="L9" s="40"/>
    </row>
    <row r="10" spans="1:12" x14ac:dyDescent="0.2">
      <c r="A10" s="10"/>
      <c r="B10" s="8"/>
      <c r="C10" s="8"/>
      <c r="D10" s="8"/>
      <c r="E10" s="8"/>
      <c r="F10" s="8"/>
      <c r="G10" s="8"/>
      <c r="H10" s="8"/>
      <c r="I10" s="8"/>
      <c r="J10" s="41"/>
      <c r="K10" s="42"/>
      <c r="L10" s="40"/>
    </row>
    <row r="11" spans="1:12" x14ac:dyDescent="0.2">
      <c r="A11" s="9">
        <v>8030</v>
      </c>
      <c r="B11" s="1" t="s">
        <v>49</v>
      </c>
      <c r="C11" s="1"/>
      <c r="D11" s="1"/>
      <c r="E11" s="1"/>
      <c r="F11" s="1"/>
      <c r="G11" s="1"/>
      <c r="H11" s="1"/>
      <c r="I11" s="1"/>
      <c r="J11" s="38">
        <v>16283.3</v>
      </c>
      <c r="K11" s="39"/>
      <c r="L11" s="40">
        <v>5747.85</v>
      </c>
    </row>
    <row r="12" spans="1:12" x14ac:dyDescent="0.2">
      <c r="A12" s="10" t="s">
        <v>154</v>
      </c>
      <c r="B12" s="8"/>
      <c r="C12" s="8"/>
      <c r="D12" s="8"/>
      <c r="E12" s="8"/>
      <c r="F12" s="8"/>
      <c r="G12" s="8"/>
      <c r="H12" s="8"/>
      <c r="I12" s="8"/>
      <c r="J12" s="41"/>
      <c r="K12" s="42"/>
      <c r="L12" s="40"/>
    </row>
    <row r="13" spans="1:12" x14ac:dyDescent="0.2">
      <c r="A13" s="10"/>
      <c r="B13" s="8"/>
      <c r="C13" s="8"/>
      <c r="D13" s="8"/>
      <c r="E13" s="8"/>
      <c r="F13" s="8"/>
      <c r="G13" s="8"/>
      <c r="H13" s="8"/>
      <c r="I13" s="8"/>
      <c r="J13" s="41"/>
      <c r="K13" s="42"/>
      <c r="L13" s="40"/>
    </row>
    <row r="14" spans="1:12" x14ac:dyDescent="0.2">
      <c r="A14" s="9">
        <v>8040</v>
      </c>
      <c r="B14" s="1" t="s">
        <v>50</v>
      </c>
      <c r="C14" s="1"/>
      <c r="D14" s="1"/>
      <c r="E14" s="1"/>
      <c r="F14" s="1"/>
      <c r="G14" s="1"/>
      <c r="H14" s="1"/>
      <c r="I14" s="1"/>
      <c r="J14" s="38">
        <v>4439.5</v>
      </c>
      <c r="K14" s="39"/>
      <c r="L14" s="40">
        <v>4011</v>
      </c>
    </row>
    <row r="15" spans="1:12" x14ac:dyDescent="0.2">
      <c r="A15" s="10" t="s">
        <v>97</v>
      </c>
      <c r="B15" s="8"/>
      <c r="C15" s="8"/>
      <c r="D15" s="8"/>
      <c r="E15" s="8"/>
      <c r="F15" s="8"/>
      <c r="G15" s="8"/>
      <c r="H15" s="8"/>
      <c r="I15" s="8"/>
      <c r="J15" s="41"/>
      <c r="K15" s="42"/>
      <c r="L15" s="40"/>
    </row>
    <row r="16" spans="1:12" x14ac:dyDescent="0.2">
      <c r="A16" s="10" t="s">
        <v>98</v>
      </c>
      <c r="B16" s="8"/>
      <c r="C16" s="8"/>
      <c r="D16" s="8"/>
      <c r="E16" s="8"/>
      <c r="F16" s="8"/>
      <c r="G16" s="8"/>
      <c r="H16" s="8"/>
      <c r="I16" s="8"/>
      <c r="J16" s="41"/>
      <c r="K16" s="42"/>
      <c r="L16" s="40"/>
    </row>
    <row r="17" spans="1:12" x14ac:dyDescent="0.2">
      <c r="A17" s="10"/>
      <c r="B17" s="8"/>
      <c r="C17" s="8"/>
      <c r="D17" s="8"/>
      <c r="E17" s="8"/>
      <c r="F17" s="8"/>
      <c r="G17" s="8"/>
      <c r="H17" s="8"/>
      <c r="I17" s="8"/>
      <c r="J17" s="41"/>
      <c r="K17" s="42"/>
      <c r="L17" s="40"/>
    </row>
    <row r="18" spans="1:12" x14ac:dyDescent="0.2">
      <c r="A18" s="9">
        <v>8050</v>
      </c>
      <c r="B18" s="1" t="s">
        <v>143</v>
      </c>
      <c r="J18" s="38"/>
      <c r="K18" s="43"/>
      <c r="L18" s="40">
        <v>5888</v>
      </c>
    </row>
    <row r="19" spans="1:12" x14ac:dyDescent="0.2">
      <c r="A19" s="10" t="s">
        <v>144</v>
      </c>
      <c r="B19" s="8"/>
      <c r="C19" s="8"/>
      <c r="D19" s="8"/>
      <c r="E19" s="8"/>
      <c r="F19" s="8"/>
      <c r="G19" s="8"/>
      <c r="H19" s="8"/>
      <c r="I19" s="8"/>
      <c r="J19" s="41"/>
      <c r="K19" s="42"/>
      <c r="L19" s="40"/>
    </row>
    <row r="20" spans="1:12" x14ac:dyDescent="0.2">
      <c r="A20" s="10" t="s">
        <v>145</v>
      </c>
      <c r="B20" s="8"/>
      <c r="C20" s="8"/>
      <c r="D20" s="8"/>
      <c r="E20" s="8"/>
      <c r="F20" s="8"/>
      <c r="G20" s="8"/>
      <c r="H20" s="8"/>
      <c r="I20" s="8"/>
      <c r="J20" s="41"/>
      <c r="K20" s="42"/>
      <c r="L20" s="40"/>
    </row>
    <row r="21" spans="1:12" x14ac:dyDescent="0.2">
      <c r="A21" s="10"/>
      <c r="B21" s="8"/>
      <c r="C21" s="8"/>
      <c r="D21" s="8"/>
      <c r="E21" s="8"/>
      <c r="F21" s="8"/>
      <c r="G21" s="8"/>
      <c r="H21" s="8"/>
      <c r="I21" s="8"/>
      <c r="J21" s="41"/>
      <c r="K21" s="42"/>
      <c r="L21" s="40"/>
    </row>
    <row r="22" spans="1:12" x14ac:dyDescent="0.2">
      <c r="A22" s="17">
        <v>8060</v>
      </c>
      <c r="B22" s="1" t="s">
        <v>99</v>
      </c>
      <c r="C22" s="18"/>
      <c r="D22" s="18"/>
      <c r="E22" s="18"/>
      <c r="F22" s="18"/>
      <c r="G22" s="18"/>
      <c r="H22" s="18"/>
      <c r="I22" s="18"/>
      <c r="J22" s="38">
        <v>1600</v>
      </c>
      <c r="K22" s="44"/>
      <c r="L22" s="40">
        <v>1372</v>
      </c>
    </row>
    <row r="23" spans="1:12" x14ac:dyDescent="0.2">
      <c r="A23" s="10" t="s">
        <v>100</v>
      </c>
      <c r="B23" s="8"/>
      <c r="C23" s="8"/>
      <c r="D23" s="8"/>
      <c r="E23" s="8"/>
      <c r="F23" s="8"/>
      <c r="G23" s="8"/>
      <c r="H23" s="8"/>
      <c r="I23" s="8"/>
      <c r="J23" s="41"/>
      <c r="K23" s="42"/>
      <c r="L23" s="40"/>
    </row>
    <row r="24" spans="1:12" x14ac:dyDescent="0.2">
      <c r="A24" s="10" t="s">
        <v>146</v>
      </c>
      <c r="B24" s="8"/>
      <c r="C24" s="8"/>
      <c r="D24" s="8"/>
      <c r="E24" s="8"/>
      <c r="F24" s="8"/>
      <c r="G24" s="8"/>
      <c r="H24" s="8"/>
      <c r="I24" s="8"/>
      <c r="J24" s="41"/>
      <c r="K24" s="42"/>
      <c r="L24" s="40"/>
    </row>
    <row r="25" spans="1:12" x14ac:dyDescent="0.2">
      <c r="A25" s="10"/>
      <c r="B25" s="8"/>
      <c r="C25" s="8"/>
      <c r="D25" s="8"/>
      <c r="E25" s="8"/>
      <c r="F25" s="8"/>
      <c r="G25" s="8"/>
      <c r="H25" s="8"/>
      <c r="I25" s="8"/>
      <c r="J25" s="41"/>
      <c r="K25" s="42"/>
      <c r="L25" s="40"/>
    </row>
    <row r="26" spans="1:12" x14ac:dyDescent="0.2">
      <c r="A26" s="9">
        <v>8110</v>
      </c>
      <c r="B26" s="1" t="s">
        <v>51</v>
      </c>
      <c r="C26" s="1"/>
      <c r="D26" s="1"/>
      <c r="E26" s="1"/>
      <c r="F26" s="1"/>
      <c r="G26" s="1"/>
      <c r="H26" s="1"/>
      <c r="I26" s="1"/>
      <c r="J26" s="38">
        <v>8959</v>
      </c>
      <c r="K26" s="39"/>
      <c r="L26" s="40">
        <v>5335</v>
      </c>
    </row>
    <row r="27" spans="1:12" x14ac:dyDescent="0.2">
      <c r="A27" s="10" t="s">
        <v>101</v>
      </c>
      <c r="B27" s="8"/>
      <c r="C27" s="8"/>
      <c r="D27" s="8"/>
      <c r="E27" s="8"/>
      <c r="F27" s="8"/>
      <c r="G27" s="8"/>
      <c r="H27" s="8"/>
      <c r="I27" s="8"/>
      <c r="J27" s="41"/>
      <c r="K27" s="42"/>
      <c r="L27" s="40"/>
    </row>
    <row r="28" spans="1:12" x14ac:dyDescent="0.2">
      <c r="A28" s="10" t="s">
        <v>102</v>
      </c>
      <c r="B28" s="8"/>
      <c r="C28" s="8"/>
      <c r="D28" s="8"/>
      <c r="E28" s="8"/>
      <c r="F28" s="8"/>
      <c r="G28" s="8"/>
      <c r="H28" s="8"/>
      <c r="I28" s="8"/>
      <c r="J28" s="41"/>
      <c r="K28" s="42"/>
      <c r="L28" s="40"/>
    </row>
    <row r="29" spans="1:12" x14ac:dyDescent="0.2">
      <c r="B29" s="8"/>
      <c r="C29" s="8"/>
      <c r="D29" s="8"/>
      <c r="E29" s="8"/>
      <c r="F29" s="8"/>
      <c r="G29" s="8"/>
      <c r="H29" s="8"/>
      <c r="I29" s="8"/>
      <c r="J29" s="41"/>
      <c r="K29" s="42"/>
      <c r="L29" s="40"/>
    </row>
    <row r="30" spans="1:12" x14ac:dyDescent="0.2">
      <c r="A30" s="9">
        <v>8310</v>
      </c>
      <c r="B30" s="1" t="s">
        <v>52</v>
      </c>
      <c r="C30" s="1"/>
      <c r="D30" s="1"/>
      <c r="E30" s="1"/>
      <c r="F30" s="1"/>
      <c r="G30" s="1"/>
      <c r="H30" s="1"/>
      <c r="I30" s="1"/>
      <c r="J30" s="38"/>
      <c r="K30" s="39"/>
      <c r="L30" s="40"/>
    </row>
    <row r="31" spans="1:12" x14ac:dyDescent="0.2">
      <c r="A31" s="10"/>
      <c r="B31" s="8"/>
      <c r="C31" s="8"/>
      <c r="D31" s="8"/>
      <c r="E31" s="8"/>
      <c r="F31" s="8"/>
      <c r="G31" s="8"/>
      <c r="H31" s="8"/>
      <c r="I31" s="8"/>
      <c r="J31" s="41"/>
      <c r="K31" s="42"/>
      <c r="L31" s="40"/>
    </row>
    <row r="32" spans="1:12" x14ac:dyDescent="0.2">
      <c r="A32" s="9">
        <v>8510</v>
      </c>
      <c r="B32" s="1" t="s">
        <v>103</v>
      </c>
      <c r="C32" s="1"/>
      <c r="D32" s="1"/>
      <c r="E32" s="1"/>
      <c r="F32" s="1"/>
      <c r="G32" s="1"/>
      <c r="H32" s="1"/>
      <c r="I32" s="1"/>
      <c r="J32" s="38">
        <v>842.5</v>
      </c>
      <c r="K32" s="39"/>
      <c r="L32" s="40">
        <v>516</v>
      </c>
    </row>
    <row r="33" spans="1:12" x14ac:dyDescent="0.2">
      <c r="A33" s="10" t="s">
        <v>104</v>
      </c>
      <c r="B33" s="8"/>
      <c r="C33" s="8"/>
      <c r="D33" s="8"/>
      <c r="E33" s="8"/>
      <c r="F33" s="8"/>
      <c r="G33" s="8"/>
      <c r="H33" s="8"/>
      <c r="I33" s="8"/>
      <c r="J33" s="41"/>
      <c r="K33" s="42"/>
      <c r="L33" s="40"/>
    </row>
    <row r="34" spans="1:12" x14ac:dyDescent="0.2">
      <c r="A34" s="10" t="s">
        <v>105</v>
      </c>
      <c r="B34" s="8"/>
      <c r="C34" s="8"/>
      <c r="D34" s="8"/>
      <c r="E34" s="8"/>
      <c r="F34" s="8"/>
      <c r="G34" s="8"/>
      <c r="H34" s="8"/>
      <c r="I34" s="8"/>
      <c r="J34" s="41"/>
      <c r="K34" s="42"/>
      <c r="L34" s="40"/>
    </row>
    <row r="35" spans="1:12" x14ac:dyDescent="0.2">
      <c r="J35" s="38"/>
      <c r="K35" s="43"/>
      <c r="L35" s="40"/>
    </row>
    <row r="36" spans="1:12" x14ac:dyDescent="0.2">
      <c r="A36" s="9">
        <v>8520</v>
      </c>
      <c r="B36" s="1" t="s">
        <v>29</v>
      </c>
      <c r="C36" s="1"/>
      <c r="D36" s="1"/>
      <c r="E36" s="1"/>
      <c r="F36" s="1"/>
      <c r="G36" s="1"/>
      <c r="H36" s="1"/>
      <c r="I36" s="1"/>
      <c r="J36" s="38">
        <v>1822.42</v>
      </c>
      <c r="K36" s="39"/>
      <c r="L36" s="40">
        <v>4681.33</v>
      </c>
    </row>
    <row r="37" spans="1:12" x14ac:dyDescent="0.2">
      <c r="A37" s="10" t="s">
        <v>106</v>
      </c>
      <c r="B37" s="1"/>
      <c r="C37" s="1"/>
      <c r="D37" s="1"/>
      <c r="E37" s="1"/>
      <c r="F37" s="1"/>
      <c r="G37" s="1"/>
      <c r="H37" s="1"/>
      <c r="I37" s="1"/>
      <c r="J37" s="38"/>
      <c r="K37" s="39"/>
      <c r="L37" s="40"/>
    </row>
    <row r="38" spans="1:12" x14ac:dyDescent="0.2">
      <c r="A38" s="10" t="s">
        <v>107</v>
      </c>
      <c r="B38" s="1"/>
      <c r="C38" s="1"/>
      <c r="D38" s="1"/>
      <c r="E38" s="1"/>
      <c r="F38" s="1"/>
      <c r="G38" s="1"/>
      <c r="H38" s="1"/>
      <c r="I38" s="1"/>
      <c r="J38" s="38"/>
      <c r="K38" s="39"/>
      <c r="L38" s="40"/>
    </row>
    <row r="39" spans="1:12" x14ac:dyDescent="0.2">
      <c r="A39" s="10"/>
      <c r="B39" s="1"/>
      <c r="C39" s="1"/>
      <c r="D39" s="1"/>
      <c r="E39" s="1"/>
      <c r="F39" s="1"/>
      <c r="G39" s="1"/>
      <c r="H39" s="1"/>
      <c r="I39" s="1"/>
      <c r="J39" s="38"/>
      <c r="K39" s="39"/>
      <c r="L39" s="40"/>
    </row>
    <row r="40" spans="1:12" x14ac:dyDescent="0.2">
      <c r="A40" s="9">
        <v>8999</v>
      </c>
      <c r="B40" s="1" t="s">
        <v>62</v>
      </c>
      <c r="C40" s="1"/>
      <c r="D40" s="1"/>
      <c r="E40" s="1"/>
      <c r="F40" s="1"/>
      <c r="G40" s="1"/>
      <c r="H40" s="1"/>
      <c r="I40" s="1"/>
      <c r="J40" s="38">
        <v>886.2</v>
      </c>
      <c r="K40" s="39"/>
      <c r="L40" s="40">
        <v>11.59</v>
      </c>
    </row>
    <row r="41" spans="1:12" x14ac:dyDescent="0.2">
      <c r="A41" s="10"/>
      <c r="B41" s="1"/>
      <c r="C41" s="1"/>
      <c r="D41" s="1"/>
      <c r="E41" s="1"/>
      <c r="F41" s="1"/>
      <c r="G41" s="1"/>
      <c r="H41" s="1"/>
      <c r="I41" s="1"/>
      <c r="J41" s="38"/>
      <c r="K41" s="39"/>
      <c r="L41" s="40"/>
    </row>
    <row r="42" spans="1:12" x14ac:dyDescent="0.2">
      <c r="I42" s="1" t="s">
        <v>88</v>
      </c>
      <c r="J42" s="45">
        <f>SUM(J8:J40)</f>
        <v>46920.92</v>
      </c>
      <c r="K42" s="39"/>
      <c r="L42" s="40">
        <f>SUM(L8:L41)</f>
        <v>34256.369999999995</v>
      </c>
    </row>
    <row r="43" spans="1:12" x14ac:dyDescent="0.2">
      <c r="L43" s="13"/>
    </row>
    <row r="44" spans="1:12" x14ac:dyDescent="0.2">
      <c r="L44" s="13"/>
    </row>
    <row r="45" spans="1:12" x14ac:dyDescent="0.2">
      <c r="A45" s="9" t="s">
        <v>95</v>
      </c>
      <c r="B45" s="1" t="s">
        <v>96</v>
      </c>
      <c r="C45" s="1"/>
      <c r="D45" s="1"/>
      <c r="E45" s="1"/>
      <c r="F45" s="1"/>
      <c r="G45" s="1"/>
      <c r="H45" s="1"/>
      <c r="I45" s="1"/>
      <c r="J45" s="27">
        <v>2021</v>
      </c>
      <c r="K45" s="27"/>
      <c r="L45" s="27">
        <v>2022</v>
      </c>
    </row>
    <row r="46" spans="1:12" x14ac:dyDescent="0.2">
      <c r="L46" s="13"/>
    </row>
    <row r="47" spans="1:12" x14ac:dyDescent="0.2">
      <c r="A47" s="9" t="s">
        <v>32</v>
      </c>
      <c r="L47" s="13"/>
    </row>
    <row r="48" spans="1:12" x14ac:dyDescent="0.2">
      <c r="A48" s="9">
        <v>5610</v>
      </c>
      <c r="B48" s="1" t="s">
        <v>33</v>
      </c>
      <c r="J48" s="38">
        <v>8961.77</v>
      </c>
      <c r="K48" s="43"/>
      <c r="L48" s="40">
        <v>6980.21</v>
      </c>
    </row>
    <row r="49" spans="1:12" x14ac:dyDescent="0.2">
      <c r="A49" s="10" t="s">
        <v>152</v>
      </c>
      <c r="B49" s="8"/>
      <c r="C49" s="8"/>
      <c r="D49" s="8"/>
      <c r="E49" s="8"/>
      <c r="F49" s="8"/>
      <c r="G49" s="8"/>
      <c r="H49" s="8"/>
      <c r="I49" s="8"/>
      <c r="J49" s="38"/>
      <c r="K49" s="42"/>
      <c r="L49" s="40"/>
    </row>
    <row r="50" spans="1:12" x14ac:dyDescent="0.2">
      <c r="A50" s="10" t="s">
        <v>153</v>
      </c>
      <c r="B50" s="8"/>
      <c r="C50" s="8"/>
      <c r="D50" s="8"/>
      <c r="E50" s="8"/>
      <c r="F50" s="8"/>
      <c r="G50" s="8"/>
      <c r="H50" s="8"/>
      <c r="I50" s="8"/>
      <c r="J50" s="41"/>
      <c r="K50" s="42"/>
      <c r="L50" s="40"/>
    </row>
    <row r="51" spans="1:12" x14ac:dyDescent="0.2">
      <c r="A51" s="10"/>
      <c r="B51" s="8"/>
      <c r="C51" s="8"/>
      <c r="D51" s="8"/>
      <c r="E51" s="8"/>
      <c r="F51" s="8"/>
      <c r="G51" s="8"/>
      <c r="H51" s="8"/>
      <c r="I51" s="8"/>
      <c r="J51" s="41"/>
      <c r="K51" s="42"/>
      <c r="L51" s="40"/>
    </row>
    <row r="52" spans="1:12" x14ac:dyDescent="0.2">
      <c r="A52" s="9">
        <v>5620</v>
      </c>
      <c r="B52" s="1" t="s">
        <v>34</v>
      </c>
      <c r="C52" s="1"/>
      <c r="D52" s="1"/>
      <c r="E52" s="1"/>
      <c r="F52" s="1"/>
      <c r="G52" s="1"/>
      <c r="H52" s="1"/>
      <c r="I52" s="1"/>
      <c r="J52" s="38">
        <v>767.12</v>
      </c>
      <c r="K52" s="39"/>
      <c r="L52" s="40">
        <v>0</v>
      </c>
    </row>
    <row r="53" spans="1:12" x14ac:dyDescent="0.2">
      <c r="A53" s="10" t="s">
        <v>108</v>
      </c>
      <c r="J53" s="38"/>
      <c r="K53" s="43"/>
      <c r="L53" s="40"/>
    </row>
    <row r="54" spans="1:12" x14ac:dyDescent="0.2">
      <c r="A54" s="10" t="s">
        <v>109</v>
      </c>
      <c r="J54" s="38"/>
      <c r="K54" s="43"/>
      <c r="L54" s="40"/>
    </row>
    <row r="55" spans="1:12" x14ac:dyDescent="0.2">
      <c r="A55" s="10"/>
      <c r="J55" s="38"/>
      <c r="K55" s="43"/>
      <c r="L55" s="40"/>
    </row>
    <row r="56" spans="1:12" x14ac:dyDescent="0.2">
      <c r="A56" s="9">
        <v>5630</v>
      </c>
      <c r="B56" s="1" t="s">
        <v>35</v>
      </c>
      <c r="J56" s="38">
        <v>835.8</v>
      </c>
      <c r="K56" s="43"/>
      <c r="L56" s="40">
        <v>2211.7199999999998</v>
      </c>
    </row>
    <row r="57" spans="1:12" x14ac:dyDescent="0.2">
      <c r="A57" s="10" t="s">
        <v>151</v>
      </c>
      <c r="B57" s="8"/>
      <c r="C57" s="8"/>
      <c r="D57" s="8"/>
      <c r="E57" s="8"/>
      <c r="F57" s="8"/>
      <c r="G57" s="8"/>
      <c r="H57" s="8"/>
      <c r="I57" s="8"/>
      <c r="J57" s="38"/>
      <c r="K57" s="42"/>
      <c r="L57" s="40"/>
    </row>
    <row r="58" spans="1:12" x14ac:dyDescent="0.2">
      <c r="J58" s="38"/>
      <c r="K58" s="43"/>
      <c r="L58" s="40"/>
    </row>
    <row r="59" spans="1:12" x14ac:dyDescent="0.2">
      <c r="A59" s="9">
        <v>5640</v>
      </c>
      <c r="B59" s="1" t="s">
        <v>110</v>
      </c>
      <c r="J59" s="38">
        <v>2710.4</v>
      </c>
      <c r="K59" s="43"/>
      <c r="L59" s="40">
        <v>4274.32</v>
      </c>
    </row>
    <row r="60" spans="1:12" x14ac:dyDescent="0.2">
      <c r="A60" s="10" t="s">
        <v>111</v>
      </c>
      <c r="B60" s="8"/>
      <c r="C60" s="8"/>
      <c r="D60" s="8"/>
      <c r="E60" s="8"/>
      <c r="F60" s="8"/>
      <c r="G60" s="8"/>
      <c r="H60" s="8"/>
      <c r="I60" s="8"/>
      <c r="J60" s="38"/>
      <c r="K60" s="42"/>
      <c r="L60" s="40"/>
    </row>
    <row r="61" spans="1:12" x14ac:dyDescent="0.2">
      <c r="A61" s="10" t="s">
        <v>112</v>
      </c>
      <c r="B61" s="8"/>
      <c r="C61" s="8"/>
      <c r="D61" s="8"/>
      <c r="E61" s="8"/>
      <c r="F61" s="8"/>
      <c r="G61" s="8"/>
      <c r="H61" s="8"/>
      <c r="I61" s="8"/>
      <c r="J61" s="38"/>
      <c r="K61" s="42"/>
      <c r="L61" s="40"/>
    </row>
    <row r="62" spans="1:12" x14ac:dyDescent="0.2">
      <c r="J62" s="38"/>
      <c r="K62" s="43"/>
      <c r="L62" s="40"/>
    </row>
    <row r="63" spans="1:12" x14ac:dyDescent="0.2">
      <c r="A63" s="9">
        <v>5710</v>
      </c>
      <c r="B63" s="1" t="s">
        <v>113</v>
      </c>
      <c r="J63" s="38"/>
      <c r="K63" s="43"/>
      <c r="L63" s="40"/>
    </row>
    <row r="64" spans="1:12" x14ac:dyDescent="0.2">
      <c r="A64" s="10" t="s">
        <v>114</v>
      </c>
      <c r="B64" s="8"/>
      <c r="C64" s="8"/>
      <c r="D64" s="8"/>
      <c r="E64" s="8"/>
      <c r="F64" s="8"/>
      <c r="G64" s="8"/>
      <c r="H64" s="8"/>
      <c r="I64" s="8"/>
      <c r="J64" s="38"/>
      <c r="K64" s="42"/>
      <c r="L64" s="40"/>
    </row>
    <row r="65" spans="1:12" x14ac:dyDescent="0.2">
      <c r="A65" s="10"/>
      <c r="B65" s="8"/>
      <c r="C65" s="8"/>
      <c r="D65" s="8"/>
      <c r="E65" s="8"/>
      <c r="F65" s="8"/>
      <c r="G65" s="8"/>
      <c r="H65" s="8"/>
      <c r="I65" s="8"/>
      <c r="J65" s="38"/>
      <c r="K65" s="42"/>
      <c r="L65" s="40"/>
    </row>
    <row r="66" spans="1:12" x14ac:dyDescent="0.2">
      <c r="A66" s="9">
        <v>5720</v>
      </c>
      <c r="B66" s="1" t="s">
        <v>137</v>
      </c>
      <c r="J66" s="38">
        <v>904.53</v>
      </c>
      <c r="K66" s="43"/>
      <c r="L66" s="40">
        <v>1022</v>
      </c>
    </row>
    <row r="67" spans="1:12" x14ac:dyDescent="0.2">
      <c r="A67" s="10" t="s">
        <v>115</v>
      </c>
      <c r="B67" s="8"/>
      <c r="C67" s="8"/>
      <c r="D67" s="8"/>
      <c r="E67" s="8"/>
      <c r="F67" s="8"/>
      <c r="G67" s="8"/>
      <c r="H67" s="8"/>
      <c r="I67" s="8"/>
      <c r="J67" s="38"/>
      <c r="K67" s="42"/>
      <c r="L67" s="40"/>
    </row>
    <row r="68" spans="1:12" x14ac:dyDescent="0.2">
      <c r="A68" s="10" t="s">
        <v>116</v>
      </c>
      <c r="B68" s="8"/>
      <c r="C68" s="8"/>
      <c r="D68" s="8"/>
      <c r="E68" s="8"/>
      <c r="F68" s="8"/>
      <c r="G68" s="8"/>
      <c r="H68" s="8"/>
      <c r="I68" s="8"/>
      <c r="J68" s="38"/>
      <c r="K68" s="42"/>
      <c r="L68" s="40"/>
    </row>
    <row r="69" spans="1:12" x14ac:dyDescent="0.2">
      <c r="A69" s="10"/>
      <c r="B69" s="8"/>
      <c r="C69" s="8"/>
      <c r="D69" s="8"/>
      <c r="E69" s="8"/>
      <c r="F69" s="8"/>
      <c r="G69" s="8"/>
      <c r="H69" s="8"/>
      <c r="I69" s="8"/>
      <c r="J69" s="38"/>
      <c r="K69" s="42"/>
      <c r="L69" s="40"/>
    </row>
    <row r="70" spans="1:12" x14ac:dyDescent="0.2">
      <c r="A70" s="9">
        <v>5725</v>
      </c>
      <c r="B70" s="1" t="s">
        <v>147</v>
      </c>
      <c r="C70" s="8"/>
      <c r="D70" s="8"/>
      <c r="E70" s="8"/>
      <c r="F70" s="8"/>
      <c r="G70" s="8"/>
      <c r="H70" s="8"/>
      <c r="I70" s="8"/>
      <c r="J70" s="38"/>
      <c r="K70" s="42"/>
      <c r="L70" s="40">
        <v>2800</v>
      </c>
    </row>
    <row r="71" spans="1:12" x14ac:dyDescent="0.2">
      <c r="A71" s="10"/>
      <c r="B71" s="8"/>
      <c r="C71" s="8"/>
      <c r="D71" s="8"/>
      <c r="E71" s="8"/>
      <c r="F71" s="8"/>
      <c r="G71" s="8"/>
      <c r="H71" s="8"/>
      <c r="I71" s="8"/>
      <c r="J71" s="38"/>
      <c r="K71" s="42"/>
      <c r="L71" s="40"/>
    </row>
    <row r="72" spans="1:12" x14ac:dyDescent="0.2">
      <c r="A72" s="9">
        <v>5730</v>
      </c>
      <c r="B72" s="1" t="s">
        <v>38</v>
      </c>
      <c r="J72" s="38">
        <v>963.6</v>
      </c>
      <c r="K72" s="43"/>
      <c r="L72" s="40">
        <v>1102</v>
      </c>
    </row>
    <row r="73" spans="1:12" x14ac:dyDescent="0.2">
      <c r="A73" s="10" t="s">
        <v>117</v>
      </c>
      <c r="B73" s="8"/>
      <c r="C73" s="8"/>
      <c r="D73" s="8"/>
      <c r="E73" s="8"/>
      <c r="F73" s="8"/>
      <c r="G73" s="8"/>
      <c r="H73" s="8"/>
      <c r="I73" s="8"/>
      <c r="J73" s="38"/>
      <c r="K73" s="42"/>
      <c r="L73" s="40"/>
    </row>
    <row r="74" spans="1:12" x14ac:dyDescent="0.2">
      <c r="A74" s="10"/>
      <c r="B74" s="8"/>
      <c r="C74" s="8"/>
      <c r="D74" s="8"/>
      <c r="E74" s="8"/>
      <c r="F74" s="8"/>
      <c r="G74" s="8"/>
      <c r="H74" s="8"/>
      <c r="I74" s="8"/>
      <c r="J74" s="38"/>
      <c r="K74" s="42"/>
      <c r="L74" s="40"/>
    </row>
    <row r="75" spans="1:12" x14ac:dyDescent="0.2">
      <c r="A75" s="19" t="s">
        <v>118</v>
      </c>
      <c r="B75" s="1" t="s">
        <v>53</v>
      </c>
      <c r="C75" s="1"/>
      <c r="D75" s="1"/>
      <c r="E75" s="1"/>
      <c r="F75" s="1"/>
      <c r="G75" s="1"/>
      <c r="H75" s="1"/>
      <c r="I75" s="1"/>
      <c r="J75" s="38">
        <v>200</v>
      </c>
      <c r="K75" s="39"/>
      <c r="L75" s="40">
        <v>200</v>
      </c>
    </row>
    <row r="76" spans="1:12" x14ac:dyDescent="0.2">
      <c r="A76" s="10" t="s">
        <v>119</v>
      </c>
      <c r="J76" s="38"/>
      <c r="K76" s="43"/>
      <c r="L76" s="40"/>
    </row>
    <row r="77" spans="1:12" x14ac:dyDescent="0.2">
      <c r="A77" s="10"/>
      <c r="J77" s="38"/>
      <c r="K77" s="43"/>
      <c r="L77" s="40"/>
    </row>
    <row r="78" spans="1:12" x14ac:dyDescent="0.2">
      <c r="A78" s="9">
        <v>5750</v>
      </c>
      <c r="B78" s="1" t="s">
        <v>61</v>
      </c>
      <c r="J78" s="38">
        <v>392.15</v>
      </c>
      <c r="K78" s="43"/>
      <c r="L78" s="40">
        <v>411.78</v>
      </c>
    </row>
    <row r="79" spans="1:12" x14ac:dyDescent="0.2">
      <c r="A79" s="10" t="s">
        <v>150</v>
      </c>
      <c r="B79" s="8"/>
      <c r="C79" s="8"/>
      <c r="D79" s="8"/>
      <c r="E79" s="8"/>
      <c r="F79" s="8"/>
      <c r="G79" s="8"/>
      <c r="H79" s="8"/>
      <c r="I79" s="8"/>
      <c r="J79" s="41"/>
      <c r="K79" s="42"/>
      <c r="L79" s="40"/>
    </row>
    <row r="80" spans="1:12" x14ac:dyDescent="0.2">
      <c r="A80" s="10"/>
      <c r="B80" s="8"/>
      <c r="C80" s="8"/>
      <c r="D80" s="8"/>
      <c r="E80" s="8"/>
      <c r="F80" s="8"/>
      <c r="G80" s="8"/>
      <c r="H80" s="8"/>
      <c r="I80" s="8"/>
      <c r="J80" s="41"/>
      <c r="K80" s="42"/>
      <c r="L80" s="40"/>
    </row>
    <row r="81" spans="1:17" x14ac:dyDescent="0.2">
      <c r="A81" s="9">
        <v>5810</v>
      </c>
      <c r="B81" s="1" t="s">
        <v>54</v>
      </c>
      <c r="J81" s="38"/>
      <c r="K81" s="43"/>
      <c r="L81" s="40"/>
    </row>
    <row r="82" spans="1:17" x14ac:dyDescent="0.2">
      <c r="A82" s="10" t="s">
        <v>149</v>
      </c>
      <c r="J82" s="38"/>
      <c r="K82" s="43"/>
      <c r="L82" s="40"/>
    </row>
    <row r="83" spans="1:17" x14ac:dyDescent="0.2">
      <c r="A83" s="10"/>
      <c r="J83" s="38"/>
      <c r="K83" s="43"/>
      <c r="L83" s="40"/>
    </row>
    <row r="84" spans="1:17" x14ac:dyDescent="0.2">
      <c r="A84" s="9">
        <v>5910</v>
      </c>
      <c r="B84" s="1" t="s">
        <v>63</v>
      </c>
      <c r="J84" s="38">
        <v>759.16</v>
      </c>
      <c r="K84" s="43"/>
      <c r="L84" s="40">
        <v>-507.99</v>
      </c>
    </row>
    <row r="85" spans="1:17" x14ac:dyDescent="0.2">
      <c r="A85" s="10" t="s">
        <v>120</v>
      </c>
      <c r="J85" s="38"/>
      <c r="K85" s="43"/>
      <c r="L85" s="40"/>
    </row>
    <row r="86" spans="1:17" x14ac:dyDescent="0.2">
      <c r="A86" s="10" t="s">
        <v>148</v>
      </c>
      <c r="J86" s="38"/>
      <c r="K86" s="43"/>
      <c r="L86" s="40"/>
    </row>
    <row r="87" spans="1:17" x14ac:dyDescent="0.2">
      <c r="A87" s="9">
        <v>5920</v>
      </c>
      <c r="B87" s="1" t="s">
        <v>41</v>
      </c>
      <c r="J87" s="38"/>
      <c r="K87" s="43"/>
      <c r="L87" s="40"/>
    </row>
    <row r="88" spans="1:17" x14ac:dyDescent="0.2">
      <c r="A88" s="10" t="s">
        <v>121</v>
      </c>
      <c r="J88" s="38">
        <v>233.95</v>
      </c>
      <c r="K88" s="43"/>
      <c r="L88" s="40">
        <v>334.24</v>
      </c>
    </row>
    <row r="89" spans="1:17" x14ac:dyDescent="0.2">
      <c r="J89" s="38"/>
      <c r="K89" s="43"/>
      <c r="L89" s="40"/>
    </row>
    <row r="90" spans="1:17" x14ac:dyDescent="0.2">
      <c r="A90" s="9">
        <v>5930</v>
      </c>
      <c r="B90" s="1" t="s">
        <v>42</v>
      </c>
      <c r="J90" s="38">
        <v>2250</v>
      </c>
      <c r="K90" s="43"/>
      <c r="L90" s="40">
        <v>0</v>
      </c>
    </row>
    <row r="91" spans="1:17" x14ac:dyDescent="0.2">
      <c r="A91" s="10" t="s">
        <v>122</v>
      </c>
      <c r="J91" s="38"/>
      <c r="K91" s="43"/>
      <c r="L91" s="40"/>
    </row>
    <row r="92" spans="1:17" x14ac:dyDescent="0.2">
      <c r="A92" s="10" t="s">
        <v>123</v>
      </c>
      <c r="J92" s="38"/>
      <c r="K92" s="43"/>
      <c r="L92" s="40"/>
    </row>
    <row r="93" spans="1:17" x14ac:dyDescent="0.2">
      <c r="A93" s="10"/>
      <c r="J93" s="38"/>
      <c r="K93" s="43"/>
      <c r="L93" s="40"/>
    </row>
    <row r="94" spans="1:17" x14ac:dyDescent="0.2">
      <c r="A94" s="9">
        <v>5990</v>
      </c>
      <c r="B94" s="1" t="s">
        <v>43</v>
      </c>
      <c r="J94" s="38">
        <v>3699.39</v>
      </c>
      <c r="K94" s="43"/>
      <c r="L94" s="40">
        <v>1437.57</v>
      </c>
    </row>
    <row r="95" spans="1:17" x14ac:dyDescent="0.2">
      <c r="A95" s="10" t="s">
        <v>124</v>
      </c>
      <c r="B95" s="8"/>
      <c r="C95" s="8"/>
      <c r="D95" s="8"/>
      <c r="E95" s="8"/>
      <c r="F95" s="8"/>
      <c r="G95" s="8"/>
      <c r="H95" s="8"/>
      <c r="I95" s="8"/>
      <c r="J95" s="41"/>
      <c r="K95" s="42"/>
      <c r="L95" s="40"/>
      <c r="Q95" s="35"/>
    </row>
    <row r="96" spans="1:17" x14ac:dyDescent="0.2">
      <c r="A96" s="10" t="s">
        <v>125</v>
      </c>
      <c r="B96" s="8"/>
      <c r="C96" s="8"/>
      <c r="D96" s="8"/>
      <c r="E96" s="8"/>
      <c r="F96" s="8"/>
      <c r="G96" s="8"/>
      <c r="H96" s="8"/>
      <c r="I96" s="8"/>
      <c r="J96" s="41"/>
      <c r="K96" s="42"/>
      <c r="L96" s="40"/>
      <c r="Q96" s="3"/>
    </row>
    <row r="97" spans="1:17" x14ac:dyDescent="0.2">
      <c r="I97" s="1" t="s">
        <v>88</v>
      </c>
      <c r="J97" s="45">
        <f>SUM(J48:J96)</f>
        <v>22677.870000000003</v>
      </c>
      <c r="K97" s="39"/>
      <c r="L97" s="40">
        <f>SUM(L48:L96)</f>
        <v>20265.849999999999</v>
      </c>
      <c r="Q97" s="34"/>
    </row>
    <row r="98" spans="1:17" x14ac:dyDescent="0.2">
      <c r="J98" s="38"/>
      <c r="K98" s="43"/>
      <c r="L98" s="40"/>
    </row>
    <row r="99" spans="1:17" x14ac:dyDescent="0.2">
      <c r="A99" s="9" t="s">
        <v>126</v>
      </c>
      <c r="J99" s="45">
        <f>J42-J97</f>
        <v>24243.049999999996</v>
      </c>
      <c r="K99" s="45"/>
      <c r="L99" s="45">
        <f>L42-L97</f>
        <v>13990.519999999997</v>
      </c>
      <c r="M99" s="34"/>
      <c r="O99" s="34"/>
    </row>
    <row r="100" spans="1:17" x14ac:dyDescent="0.2">
      <c r="J100" s="12"/>
      <c r="K100" s="12"/>
    </row>
    <row r="101" spans="1:17" x14ac:dyDescent="0.2">
      <c r="J101" s="12"/>
      <c r="K101" s="12"/>
    </row>
    <row r="102" spans="1:17" x14ac:dyDescent="0.2">
      <c r="J102" s="12"/>
      <c r="K102" s="12"/>
    </row>
    <row r="103" spans="1:17" x14ac:dyDescent="0.2">
      <c r="J103" s="12"/>
      <c r="K103" s="12"/>
    </row>
    <row r="104" spans="1:17" x14ac:dyDescent="0.2">
      <c r="J104" s="12"/>
      <c r="K104" s="12"/>
    </row>
    <row r="105" spans="1:17" x14ac:dyDescent="0.2">
      <c r="J105" s="12"/>
      <c r="K105" s="12"/>
    </row>
    <row r="112" spans="1:17" x14ac:dyDescent="0.2">
      <c r="I112" s="6"/>
      <c r="K112" s="6"/>
    </row>
    <row r="113" spans="1:11" x14ac:dyDescent="0.2">
      <c r="A113" s="10"/>
      <c r="B113" s="8"/>
      <c r="C113" s="8"/>
      <c r="D113" s="8"/>
      <c r="E113" s="8"/>
      <c r="F113" s="8"/>
      <c r="G113" s="8"/>
      <c r="H113" s="8"/>
      <c r="I113" s="8"/>
      <c r="J113" s="32"/>
      <c r="K113" s="8"/>
    </row>
    <row r="114" spans="1:11" x14ac:dyDescent="0.2">
      <c r="A114" s="10"/>
      <c r="B114" s="8"/>
      <c r="C114" s="8"/>
      <c r="D114" s="8"/>
      <c r="E114" s="8"/>
      <c r="F114" s="8"/>
      <c r="G114" s="8"/>
      <c r="H114" s="8"/>
      <c r="I114" s="8"/>
      <c r="J114" s="32"/>
      <c r="K114" s="8"/>
    </row>
    <row r="117" spans="1:11" x14ac:dyDescent="0.2">
      <c r="K117" s="24"/>
    </row>
    <row r="118" spans="1:11" x14ac:dyDescent="0.2">
      <c r="A118" s="10"/>
      <c r="B118" s="8"/>
      <c r="C118" s="8"/>
      <c r="D118" s="8"/>
      <c r="E118" s="8"/>
      <c r="F118" s="8"/>
      <c r="G118" s="8"/>
      <c r="H118" s="8"/>
      <c r="I118" s="8"/>
      <c r="J118" s="32"/>
      <c r="K118" s="8"/>
    </row>
    <row r="119" spans="1:11" x14ac:dyDescent="0.2">
      <c r="A119" s="10"/>
      <c r="B119" s="8"/>
      <c r="C119" s="8"/>
      <c r="D119" s="8"/>
      <c r="E119" s="8"/>
      <c r="F119" s="8"/>
      <c r="G119" s="8"/>
      <c r="H119" s="8"/>
      <c r="I119" s="8"/>
      <c r="J119" s="32"/>
      <c r="K119" s="8"/>
    </row>
    <row r="122" spans="1:11" x14ac:dyDescent="0.2">
      <c r="J122" s="12"/>
      <c r="K122" s="4"/>
    </row>
    <row r="126" spans="1:11" x14ac:dyDescent="0.2">
      <c r="G126" s="1"/>
      <c r="J126" s="12"/>
      <c r="K126" s="4"/>
    </row>
  </sheetData>
  <printOptions gridLines="1"/>
  <pageMargins left="0.7" right="0.7" top="0.75" bottom="0.75" header="0.3" footer="0.3"/>
  <pageSetup paperSize="9" scale="7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Titelblad</vt:lpstr>
      <vt:lpstr>Jaarrekening 2022</vt:lpstr>
      <vt:lpstr>Exploitatie boekjaar2022</vt:lpstr>
      <vt:lpstr>Toelichting Jaarrekening 2022</vt:lpstr>
      <vt:lpstr>Toelichting exploitatie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van Henten van Buren</dc:creator>
  <cp:lastModifiedBy>Microsoft Office User</cp:lastModifiedBy>
  <cp:lastPrinted>2023-03-09T15:15:10Z</cp:lastPrinted>
  <dcterms:created xsi:type="dcterms:W3CDTF">2020-01-21T17:11:27Z</dcterms:created>
  <dcterms:modified xsi:type="dcterms:W3CDTF">2023-05-10T19:42:45Z</dcterms:modified>
</cp:coreProperties>
</file>