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f1548c34ab0a4f/Begraafplaats/Financiën/Jaarcijfers/Jaarcijfers 2021/"/>
    </mc:Choice>
  </mc:AlternateContent>
  <xr:revisionPtr revIDLastSave="0" documentId="8_{110DD4D4-1A02-4D70-93D2-021CC92C26CC}" xr6:coauthVersionLast="47" xr6:coauthVersionMax="47" xr10:uidLastSave="{00000000-0000-0000-0000-000000000000}"/>
  <bookViews>
    <workbookView xWindow="-108" yWindow="-108" windowWidth="23256" windowHeight="12576" firstSheet="1" activeTab="2" xr2:uid="{3593E978-D1C4-4516-9F36-827AA6CD0B3A}"/>
  </bookViews>
  <sheets>
    <sheet name="Blad1" sheetId="6" r:id="rId1"/>
    <sheet name="Jaarrekening`2021 " sheetId="1" r:id="rId2"/>
    <sheet name="Exploitatie boekjaar202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2" l="1"/>
  <c r="G46" i="2"/>
  <c r="I35" i="2" l="1"/>
  <c r="I17" i="2"/>
  <c r="E30" i="1"/>
  <c r="E16" i="1"/>
  <c r="E32" i="1" l="1"/>
  <c r="J32" i="1" s="1"/>
  <c r="J8" i="1" s="1"/>
  <c r="I36" i="2"/>
  <c r="I50" i="2" s="1"/>
  <c r="G35" i="2" l="1"/>
  <c r="G17" i="2"/>
  <c r="G36" i="2" s="1"/>
  <c r="G50" i="2" s="1"/>
  <c r="D30" i="1"/>
  <c r="D16" i="1"/>
  <c r="D32" i="1" s="1"/>
</calcChain>
</file>

<file path=xl/sharedStrings.xml><?xml version="1.0" encoding="utf-8"?>
<sst xmlns="http://schemas.openxmlformats.org/spreadsheetml/2006/main" count="85" uniqueCount="83">
  <si>
    <t>Activa</t>
  </si>
  <si>
    <t>Vaste activa</t>
  </si>
  <si>
    <t>Materiele vaste activa</t>
  </si>
  <si>
    <t>Begraafplaats</t>
  </si>
  <si>
    <t>Financiële vaste activa</t>
  </si>
  <si>
    <t xml:space="preserve">Vordering op de Hervormde </t>
  </si>
  <si>
    <t>gemeente Loosdrecht</t>
  </si>
  <si>
    <t>Totale vaste activa</t>
  </si>
  <si>
    <t>Vlottende activa</t>
  </si>
  <si>
    <t>Werktuigen en werkmaterieel</t>
  </si>
  <si>
    <t>Debiteuren en overige vorderingen</t>
  </si>
  <si>
    <t>Liquide middelen</t>
  </si>
  <si>
    <t>Totaal vlottende activa</t>
  </si>
  <si>
    <t>Passiva</t>
  </si>
  <si>
    <t>Eigen vermogen</t>
  </si>
  <si>
    <t>Algemene reserve</t>
  </si>
  <si>
    <t>Fondsen en voorzieningen</t>
  </si>
  <si>
    <t>Fonds afgekocht onderhoud</t>
  </si>
  <si>
    <t>begraafplaats</t>
  </si>
  <si>
    <t>Kortlopende schulden</t>
  </si>
  <si>
    <t>Crediteuren</t>
  </si>
  <si>
    <t>Totaal activa</t>
  </si>
  <si>
    <t>Totaal passiva</t>
  </si>
  <si>
    <t>Begrafenisrechten/rechten as bezorging Alg. graf</t>
  </si>
  <si>
    <t>Rechten particuliere graven</t>
  </si>
  <si>
    <t>Afkoopsommen onderhoudsrechten grafbedekkingen</t>
  </si>
  <si>
    <t>Jaarlijkse onderhoudrechten</t>
  </si>
  <si>
    <t>Overige opbrengsten (o.a. grafdelven)</t>
  </si>
  <si>
    <t>Gebruik aula/kerk o.i.d.</t>
  </si>
  <si>
    <t>Catering aula/rouwkamer</t>
  </si>
  <si>
    <t>Zerken lichten/graven ruimen</t>
  </si>
  <si>
    <t>Overige opbrengsten</t>
  </si>
  <si>
    <t>Totaal opbrengsten</t>
  </si>
  <si>
    <t>Opbrengsten</t>
  </si>
  <si>
    <t>Kosten</t>
  </si>
  <si>
    <t>Onderhoud begraafplaats</t>
  </si>
  <si>
    <t>Onderhoud grafbedekkingen</t>
  </si>
  <si>
    <t>Overige onderhoudskosten</t>
  </si>
  <si>
    <t>Kosten graf delven</t>
  </si>
  <si>
    <t>Afschrijving begraafplaats</t>
  </si>
  <si>
    <t>Afschrijving gebouwen en inventaris</t>
  </si>
  <si>
    <t>Afschrijving werkmaterieel</t>
  </si>
  <si>
    <t>Afschrijving voorraaden</t>
  </si>
  <si>
    <t>Kosten catering aula / rouwkamer</t>
  </si>
  <si>
    <t>Kosten administratie en beheer</t>
  </si>
  <si>
    <t>Personeelskosten</t>
  </si>
  <si>
    <t>Overige kosten</t>
  </si>
  <si>
    <t>Totaal kosten</t>
  </si>
  <si>
    <t>Resultaat uit gewone bedrijfsvoering</t>
  </si>
  <si>
    <t>Mutaties in vermogen en voorzieningen</t>
  </si>
  <si>
    <t>onttrekking = min / toevoeging = plus</t>
  </si>
  <si>
    <t>Toevoeging aan bestemmingsfondsen</t>
  </si>
  <si>
    <t>Onttrekking aan bestemmingsfondsen</t>
  </si>
  <si>
    <t>Toevoegingen aan fondsen en voorzieningen</t>
  </si>
  <si>
    <t>Onttrekking aan fondsen en voorzieningen</t>
  </si>
  <si>
    <t>Toevoeging aan fondsen en voorzieningen</t>
  </si>
  <si>
    <t>Totaal jaarresultaat</t>
  </si>
  <si>
    <t>0810</t>
  </si>
  <si>
    <t>0815</t>
  </si>
  <si>
    <t>0950</t>
  </si>
  <si>
    <t>0910</t>
  </si>
  <si>
    <t>1250</t>
  </si>
  <si>
    <t>-/-</t>
  </si>
  <si>
    <t>1050</t>
  </si>
  <si>
    <t>1510</t>
  </si>
  <si>
    <t>Overige voorraden</t>
  </si>
  <si>
    <t>Stichting Protestantse Begraafplaats</t>
  </si>
  <si>
    <t>Oud-Loosdrecht</t>
  </si>
  <si>
    <t>Jaarverslag</t>
  </si>
  <si>
    <t>0920</t>
  </si>
  <si>
    <t>Inventaris</t>
  </si>
  <si>
    <t xml:space="preserve">Gebouwen </t>
  </si>
  <si>
    <t xml:space="preserve">Afboeken balanspost startbalans </t>
  </si>
  <si>
    <t>1.1. Jaarrekening 2021</t>
  </si>
  <si>
    <t xml:space="preserve">Reserveren graf </t>
  </si>
  <si>
    <t>Assurantiën</t>
  </si>
  <si>
    <t>Vrijval afkoop onderhoud</t>
  </si>
  <si>
    <t>Verschillen en kortingen</t>
  </si>
  <si>
    <t xml:space="preserve">-/- </t>
  </si>
  <si>
    <t>Jaarrekening 2021 / begroting 2022</t>
  </si>
  <si>
    <t>..</t>
  </si>
  <si>
    <t>1.2 Exploitatie over het boekjaar 2021</t>
  </si>
  <si>
    <t>Nutsvoorzieningen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</si>
</sst>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quotePrefix="1"/>
    <xf numFmtId="0" fontId="1" fillId="0" borderId="0" xfId="0" quotePrefix="1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 applyAlignment="1">
      <alignment horizontal="center"/>
    </xf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164" fontId="1" fillId="0" borderId="0" xfId="0" quotePrefix="1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491558</xdr:colOff>
      <xdr:row>18</xdr:row>
      <xdr:rowOff>175260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1F46535-74D0-4AD5-BF18-FF901FFB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0358" cy="34671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5E0C3-5BE9-497C-A2F0-E17E2F29F898}">
  <dimension ref="A22:A26"/>
  <sheetViews>
    <sheetView topLeftCell="A22" workbookViewId="0">
      <selection activeCell="E33" sqref="E33"/>
    </sheetView>
  </sheetViews>
  <sheetFormatPr defaultRowHeight="14.4" x14ac:dyDescent="0.3"/>
  <sheetData>
    <row r="22" spans="1:1" s="1" customFormat="1" ht="33.6" x14ac:dyDescent="0.65">
      <c r="A22" s="14" t="s">
        <v>66</v>
      </c>
    </row>
    <row r="23" spans="1:1" s="1" customFormat="1" ht="33.6" x14ac:dyDescent="0.65">
      <c r="A23" s="14" t="s">
        <v>67</v>
      </c>
    </row>
    <row r="25" spans="1:1" ht="25.8" x14ac:dyDescent="0.5">
      <c r="A25" s="13" t="s">
        <v>79</v>
      </c>
    </row>
    <row r="26" spans="1:1" ht="23.4" x14ac:dyDescent="0.45">
      <c r="A26" s="15" t="s">
        <v>68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9CA0-E1C4-4E8D-8C54-01AC86C036FB}">
  <dimension ref="A1:K48"/>
  <sheetViews>
    <sheetView topLeftCell="A5" workbookViewId="0">
      <selection activeCell="I11" sqref="I11"/>
    </sheetView>
  </sheetViews>
  <sheetFormatPr defaultRowHeight="14.4" x14ac:dyDescent="0.3"/>
  <cols>
    <col min="2" max="2" width="26.6640625" customWidth="1"/>
    <col min="3" max="3" width="8.88671875" customWidth="1"/>
    <col min="4" max="4" width="11.44140625" style="3" bestFit="1" customWidth="1"/>
    <col min="5" max="5" width="12.33203125" style="18" customWidth="1"/>
    <col min="7" max="7" width="18.44140625" customWidth="1"/>
    <col min="9" max="9" width="16.44140625" customWidth="1"/>
    <col min="10" max="10" width="15.33203125" style="18" customWidth="1"/>
  </cols>
  <sheetData>
    <row r="1" spans="1:10" x14ac:dyDescent="0.3">
      <c r="B1" s="1" t="s">
        <v>73</v>
      </c>
      <c r="C1" s="1"/>
    </row>
    <row r="3" spans="1:10" x14ac:dyDescent="0.3">
      <c r="B3" s="1" t="s">
        <v>0</v>
      </c>
    </row>
    <row r="5" spans="1:10" x14ac:dyDescent="0.3">
      <c r="B5" s="1" t="s">
        <v>1</v>
      </c>
      <c r="D5" s="16">
        <v>2020</v>
      </c>
      <c r="E5" s="19">
        <v>2021</v>
      </c>
      <c r="G5" s="1" t="s">
        <v>13</v>
      </c>
      <c r="I5" s="16">
        <v>2020</v>
      </c>
      <c r="J5" s="19">
        <v>2021</v>
      </c>
    </row>
    <row r="6" spans="1:10" x14ac:dyDescent="0.3">
      <c r="E6" s="12"/>
      <c r="I6" s="3"/>
    </row>
    <row r="7" spans="1:10" x14ac:dyDescent="0.3">
      <c r="A7" s="7" t="s">
        <v>57</v>
      </c>
      <c r="B7" s="2" t="s">
        <v>2</v>
      </c>
      <c r="G7" s="2" t="s">
        <v>14</v>
      </c>
      <c r="I7" s="3"/>
    </row>
    <row r="8" spans="1:10" x14ac:dyDescent="0.3">
      <c r="B8" t="s">
        <v>3</v>
      </c>
      <c r="D8" s="3">
        <v>41823</v>
      </c>
      <c r="E8" s="12">
        <v>41823</v>
      </c>
      <c r="G8" t="s">
        <v>15</v>
      </c>
      <c r="I8" s="3">
        <v>197712.76</v>
      </c>
      <c r="J8" s="12">
        <f>(J32-J15-J11)</f>
        <v>210961.78999999998</v>
      </c>
    </row>
    <row r="9" spans="1:10" x14ac:dyDescent="0.3">
      <c r="B9" s="9"/>
      <c r="E9" s="12"/>
      <c r="I9" s="3"/>
      <c r="J9" s="12"/>
    </row>
    <row r="10" spans="1:10" x14ac:dyDescent="0.3">
      <c r="A10" s="7" t="s">
        <v>58</v>
      </c>
      <c r="B10" t="s">
        <v>71</v>
      </c>
      <c r="D10" s="3">
        <v>20358.48</v>
      </c>
      <c r="E10" s="12">
        <v>55997.61</v>
      </c>
      <c r="G10" s="2" t="s">
        <v>16</v>
      </c>
      <c r="I10" s="3"/>
      <c r="J10" s="12"/>
    </row>
    <row r="11" spans="1:10" x14ac:dyDescent="0.3">
      <c r="B11" s="9"/>
      <c r="E11" s="12"/>
      <c r="G11" t="s">
        <v>17</v>
      </c>
      <c r="I11" s="3">
        <v>94411.93</v>
      </c>
      <c r="J11" s="12">
        <v>105406.76</v>
      </c>
    </row>
    <row r="12" spans="1:10" x14ac:dyDescent="0.3">
      <c r="B12" s="2" t="s">
        <v>4</v>
      </c>
      <c r="E12" s="12"/>
      <c r="G12" t="s">
        <v>18</v>
      </c>
      <c r="I12" s="3"/>
      <c r="J12" s="12"/>
    </row>
    <row r="13" spans="1:10" x14ac:dyDescent="0.3">
      <c r="A13" s="7" t="s">
        <v>59</v>
      </c>
      <c r="B13" t="s">
        <v>5</v>
      </c>
      <c r="D13" s="3">
        <v>0</v>
      </c>
      <c r="E13" s="12">
        <v>0</v>
      </c>
      <c r="I13" s="3"/>
      <c r="J13" s="12"/>
    </row>
    <row r="14" spans="1:10" x14ac:dyDescent="0.3">
      <c r="B14" t="s">
        <v>6</v>
      </c>
      <c r="E14" s="12"/>
      <c r="G14" s="2" t="s">
        <v>19</v>
      </c>
      <c r="I14" s="3"/>
      <c r="J14" s="12"/>
    </row>
    <row r="15" spans="1:10" x14ac:dyDescent="0.3">
      <c r="B15" s="9"/>
      <c r="E15" s="12"/>
      <c r="G15" t="s">
        <v>20</v>
      </c>
      <c r="I15" s="3">
        <v>958.2</v>
      </c>
      <c r="J15" s="12">
        <v>0</v>
      </c>
    </row>
    <row r="16" spans="1:10" x14ac:dyDescent="0.3">
      <c r="B16" s="1" t="s">
        <v>7</v>
      </c>
      <c r="D16" s="4">
        <f>SUM(D8:D15)</f>
        <v>62181.479999999996</v>
      </c>
      <c r="E16" s="10">
        <f>SUM(E8:E15)</f>
        <v>97820.61</v>
      </c>
      <c r="I16" s="3"/>
      <c r="J16" s="12"/>
    </row>
    <row r="17" spans="1:11" x14ac:dyDescent="0.3">
      <c r="E17" s="12"/>
      <c r="G17" s="1"/>
      <c r="I17" s="4"/>
      <c r="J17" s="10"/>
    </row>
    <row r="18" spans="1:11" x14ac:dyDescent="0.3">
      <c r="B18" s="1" t="s">
        <v>8</v>
      </c>
      <c r="E18" s="12"/>
    </row>
    <row r="19" spans="1:11" x14ac:dyDescent="0.3">
      <c r="E19" s="12"/>
    </row>
    <row r="20" spans="1:11" x14ac:dyDescent="0.3">
      <c r="A20" s="7" t="s">
        <v>60</v>
      </c>
      <c r="B20" t="s">
        <v>9</v>
      </c>
      <c r="D20" s="3">
        <v>5624</v>
      </c>
      <c r="E20" s="12">
        <v>4660.3999999999996</v>
      </c>
    </row>
    <row r="21" spans="1:11" x14ac:dyDescent="0.3">
      <c r="A21" s="7"/>
      <c r="E21" s="12"/>
    </row>
    <row r="22" spans="1:11" x14ac:dyDescent="0.3">
      <c r="A22" s="7" t="s">
        <v>69</v>
      </c>
      <c r="B22" s="6" t="s">
        <v>70</v>
      </c>
      <c r="D22" s="3">
        <v>2575.5300000000002</v>
      </c>
      <c r="E22" s="12">
        <v>11364.66</v>
      </c>
    </row>
    <row r="24" spans="1:11" x14ac:dyDescent="0.3">
      <c r="A24" s="7" t="s">
        <v>61</v>
      </c>
      <c r="B24" t="s">
        <v>10</v>
      </c>
      <c r="D24" s="3">
        <v>194</v>
      </c>
      <c r="E24" s="12">
        <v>290.5</v>
      </c>
    </row>
    <row r="25" spans="1:11" x14ac:dyDescent="0.3">
      <c r="E25" s="12"/>
    </row>
    <row r="26" spans="1:11" x14ac:dyDescent="0.3">
      <c r="A26" s="7" t="s">
        <v>63</v>
      </c>
      <c r="B26" t="s">
        <v>11</v>
      </c>
      <c r="D26" s="3">
        <v>221912.69</v>
      </c>
      <c r="E26" s="12">
        <v>202032.38</v>
      </c>
    </row>
    <row r="27" spans="1:11" x14ac:dyDescent="0.3">
      <c r="A27" s="7"/>
      <c r="E27" s="12"/>
    </row>
    <row r="28" spans="1:11" x14ac:dyDescent="0.3">
      <c r="A28" s="7" t="s">
        <v>64</v>
      </c>
      <c r="B28" t="s">
        <v>65</v>
      </c>
      <c r="D28" s="3">
        <v>600</v>
      </c>
      <c r="E28" s="12">
        <v>200</v>
      </c>
    </row>
    <row r="29" spans="1:11" x14ac:dyDescent="0.3">
      <c r="B29" s="9"/>
      <c r="E29" s="12"/>
    </row>
    <row r="30" spans="1:11" x14ac:dyDescent="0.3">
      <c r="B30" s="1" t="s">
        <v>12</v>
      </c>
      <c r="D30" s="3">
        <f>SUM(D20:D29)</f>
        <v>230906.22</v>
      </c>
      <c r="E30" s="12">
        <f>SUM(E20:E29)</f>
        <v>218547.94</v>
      </c>
    </row>
    <row r="32" spans="1:11" x14ac:dyDescent="0.3">
      <c r="B32" s="1" t="s">
        <v>21</v>
      </c>
      <c r="D32" s="4">
        <f t="shared" ref="D32:E32" si="0">D16+D30</f>
        <v>293087.7</v>
      </c>
      <c r="E32" s="10">
        <f t="shared" si="0"/>
        <v>316368.55</v>
      </c>
      <c r="G32" s="1" t="s">
        <v>22</v>
      </c>
      <c r="I32" s="4">
        <v>293087.7</v>
      </c>
      <c r="J32" s="10">
        <f>E32</f>
        <v>316368.55</v>
      </c>
      <c r="K32" s="4"/>
    </row>
    <row r="36" spans="2:9" x14ac:dyDescent="0.3">
      <c r="B36" s="1"/>
      <c r="D36" s="16"/>
      <c r="E36" s="19"/>
    </row>
    <row r="38" spans="2:9" x14ac:dyDescent="0.3">
      <c r="B38" s="6"/>
    </row>
    <row r="40" spans="2:9" x14ac:dyDescent="0.3">
      <c r="E40" s="12"/>
    </row>
    <row r="41" spans="2:9" x14ac:dyDescent="0.3">
      <c r="B41" s="6"/>
      <c r="E41" s="12"/>
    </row>
    <row r="43" spans="2:9" x14ac:dyDescent="0.3">
      <c r="E43" s="12"/>
    </row>
    <row r="44" spans="2:9" x14ac:dyDescent="0.3">
      <c r="E44" s="12"/>
    </row>
    <row r="45" spans="2:9" x14ac:dyDescent="0.3">
      <c r="B45" s="6"/>
      <c r="E45" s="12"/>
    </row>
    <row r="46" spans="2:9" x14ac:dyDescent="0.3">
      <c r="E46" s="12"/>
    </row>
    <row r="47" spans="2:9" x14ac:dyDescent="0.3">
      <c r="E47" s="12"/>
    </row>
    <row r="48" spans="2:9" x14ac:dyDescent="0.3">
      <c r="B48" s="1"/>
      <c r="D48" s="4"/>
      <c r="I48" t="s">
        <v>80</v>
      </c>
    </row>
  </sheetData>
  <printOptions gridLines="1"/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5D09E-9C27-49F6-B561-FFD8C86DF308}">
  <dimension ref="A1:J50"/>
  <sheetViews>
    <sheetView tabSelected="1" topLeftCell="A34" workbookViewId="0">
      <selection activeCell="H54" sqref="H54"/>
    </sheetView>
  </sheetViews>
  <sheetFormatPr defaultRowHeight="14.4" x14ac:dyDescent="0.3"/>
  <cols>
    <col min="6" max="6" width="11.33203125" customWidth="1"/>
    <col min="7" max="7" width="10.44140625" style="3" bestFit="1" customWidth="1"/>
    <col min="9" max="9" width="13.33203125" style="18" customWidth="1"/>
  </cols>
  <sheetData>
    <row r="1" spans="1:10" x14ac:dyDescent="0.3">
      <c r="A1" s="1" t="s">
        <v>81</v>
      </c>
    </row>
    <row r="2" spans="1:10" s="1" customFormat="1" x14ac:dyDescent="0.3">
      <c r="A2" s="1" t="s">
        <v>33</v>
      </c>
      <c r="G2" s="16">
        <v>2020</v>
      </c>
      <c r="I2" s="20">
        <v>2021</v>
      </c>
    </row>
    <row r="3" spans="1:10" s="1" customFormat="1" x14ac:dyDescent="0.3">
      <c r="G3" s="4"/>
      <c r="I3" s="20"/>
    </row>
    <row r="4" spans="1:10" x14ac:dyDescent="0.3">
      <c r="A4" s="5">
        <v>8010</v>
      </c>
      <c r="B4" t="s">
        <v>23</v>
      </c>
      <c r="I4" s="21"/>
      <c r="J4" s="7"/>
    </row>
    <row r="5" spans="1:10" x14ac:dyDescent="0.3">
      <c r="A5" s="5">
        <v>8020</v>
      </c>
      <c r="B5" t="s">
        <v>24</v>
      </c>
      <c r="G5" s="3">
        <v>7420</v>
      </c>
      <c r="I5" s="12">
        <v>12088</v>
      </c>
    </row>
    <row r="6" spans="1:10" x14ac:dyDescent="0.3">
      <c r="A6" s="5">
        <v>8030</v>
      </c>
      <c r="B6" t="s">
        <v>25</v>
      </c>
      <c r="G6" s="3">
        <v>8402.5</v>
      </c>
      <c r="I6" s="12">
        <v>16283.3</v>
      </c>
    </row>
    <row r="7" spans="1:10" x14ac:dyDescent="0.3">
      <c r="A7" s="5">
        <v>8040</v>
      </c>
      <c r="B7" t="s">
        <v>26</v>
      </c>
      <c r="G7" s="11">
        <v>4372.5</v>
      </c>
      <c r="I7" s="12">
        <v>4439.5</v>
      </c>
    </row>
    <row r="8" spans="1:10" x14ac:dyDescent="0.3">
      <c r="A8" s="5">
        <v>8050</v>
      </c>
      <c r="B8" t="s">
        <v>76</v>
      </c>
      <c r="G8" s="11"/>
      <c r="I8" s="12"/>
    </row>
    <row r="9" spans="1:10" x14ac:dyDescent="0.3">
      <c r="A9" s="5">
        <v>8060</v>
      </c>
      <c r="B9" t="s">
        <v>74</v>
      </c>
      <c r="G9" s="11"/>
      <c r="I9" s="12">
        <v>1600</v>
      </c>
    </row>
    <row r="10" spans="1:10" x14ac:dyDescent="0.3">
      <c r="A10" s="5">
        <v>8110</v>
      </c>
      <c r="B10" t="s">
        <v>27</v>
      </c>
      <c r="G10" s="3">
        <v>11956.5</v>
      </c>
      <c r="I10" s="12">
        <v>8959</v>
      </c>
    </row>
    <row r="11" spans="1:10" x14ac:dyDescent="0.3">
      <c r="A11" s="5">
        <v>8310</v>
      </c>
      <c r="B11" t="s">
        <v>28</v>
      </c>
      <c r="G11" s="3">
        <v>450</v>
      </c>
      <c r="I11" s="12"/>
    </row>
    <row r="12" spans="1:10" x14ac:dyDescent="0.3">
      <c r="A12" s="5">
        <v>8320</v>
      </c>
      <c r="B12" t="s">
        <v>29</v>
      </c>
      <c r="I12" s="12"/>
    </row>
    <row r="13" spans="1:10" x14ac:dyDescent="0.3">
      <c r="A13" s="5">
        <v>8510</v>
      </c>
      <c r="B13" t="s">
        <v>30</v>
      </c>
      <c r="G13" s="3">
        <v>330</v>
      </c>
      <c r="I13" s="12">
        <v>842.5</v>
      </c>
    </row>
    <row r="14" spans="1:10" x14ac:dyDescent="0.3">
      <c r="A14" s="5">
        <v>8520</v>
      </c>
      <c r="B14" t="s">
        <v>31</v>
      </c>
      <c r="G14" s="3">
        <v>1737</v>
      </c>
      <c r="I14" s="12">
        <v>1822.42</v>
      </c>
    </row>
    <row r="15" spans="1:10" x14ac:dyDescent="0.3">
      <c r="A15" s="5">
        <v>8999</v>
      </c>
      <c r="B15" t="s">
        <v>77</v>
      </c>
      <c r="I15" s="12">
        <v>886.2</v>
      </c>
    </row>
    <row r="16" spans="1:10" x14ac:dyDescent="0.3">
      <c r="I16" s="12"/>
    </row>
    <row r="17" spans="1:10" x14ac:dyDescent="0.3">
      <c r="B17" s="1" t="s">
        <v>32</v>
      </c>
      <c r="G17" s="4">
        <f>SUM(G5:G16)</f>
        <v>34668.5</v>
      </c>
      <c r="I17" s="10">
        <f>SUM(I5:I16)</f>
        <v>46920.92</v>
      </c>
      <c r="J17" s="1"/>
    </row>
    <row r="19" spans="1:10" x14ac:dyDescent="0.3">
      <c r="A19" s="1" t="s">
        <v>34</v>
      </c>
    </row>
    <row r="20" spans="1:10" x14ac:dyDescent="0.3">
      <c r="A20" s="5">
        <v>5610</v>
      </c>
      <c r="B20" t="s">
        <v>35</v>
      </c>
      <c r="G20" s="3">
        <v>5967.81</v>
      </c>
      <c r="I20" s="12">
        <v>8961.77</v>
      </c>
    </row>
    <row r="21" spans="1:10" x14ac:dyDescent="0.3">
      <c r="A21" s="5">
        <v>5620</v>
      </c>
      <c r="B21" t="s">
        <v>36</v>
      </c>
      <c r="I21" s="12">
        <v>767.12</v>
      </c>
    </row>
    <row r="22" spans="1:10" x14ac:dyDescent="0.3">
      <c r="A22" s="5">
        <v>5630</v>
      </c>
      <c r="B22" t="s">
        <v>37</v>
      </c>
      <c r="G22" s="3">
        <v>1096.8399999999999</v>
      </c>
      <c r="I22" s="12">
        <v>835.8</v>
      </c>
    </row>
    <row r="23" spans="1:10" x14ac:dyDescent="0.3">
      <c r="A23" s="5">
        <v>5640</v>
      </c>
      <c r="B23" t="s">
        <v>38</v>
      </c>
      <c r="G23" s="3">
        <v>3115.75</v>
      </c>
      <c r="I23" s="12">
        <v>2710.4</v>
      </c>
    </row>
    <row r="24" spans="1:10" x14ac:dyDescent="0.3">
      <c r="A24" s="5">
        <v>5710</v>
      </c>
      <c r="B24" t="s">
        <v>39</v>
      </c>
      <c r="I24" s="12"/>
    </row>
    <row r="25" spans="1:10" x14ac:dyDescent="0.3">
      <c r="A25" s="5">
        <v>5720</v>
      </c>
      <c r="B25" t="s">
        <v>40</v>
      </c>
      <c r="I25" s="12">
        <v>904.53</v>
      </c>
    </row>
    <row r="26" spans="1:10" x14ac:dyDescent="0.3">
      <c r="A26" s="5">
        <v>5730</v>
      </c>
      <c r="B26" t="s">
        <v>41</v>
      </c>
      <c r="G26" s="3">
        <v>914</v>
      </c>
      <c r="I26" s="12">
        <v>963.6</v>
      </c>
    </row>
    <row r="27" spans="1:10" x14ac:dyDescent="0.3">
      <c r="A27" s="5">
        <v>5740</v>
      </c>
      <c r="B27" t="s">
        <v>42</v>
      </c>
      <c r="G27" s="3">
        <v>200</v>
      </c>
      <c r="I27" s="12">
        <v>200</v>
      </c>
    </row>
    <row r="28" spans="1:10" x14ac:dyDescent="0.3">
      <c r="A28" s="5">
        <v>5750</v>
      </c>
      <c r="B28" t="s">
        <v>75</v>
      </c>
      <c r="I28" s="12">
        <v>392.15</v>
      </c>
    </row>
    <row r="29" spans="1:10" x14ac:dyDescent="0.3">
      <c r="A29" s="5">
        <v>5810</v>
      </c>
      <c r="B29" t="s">
        <v>43</v>
      </c>
      <c r="G29" s="3">
        <v>325</v>
      </c>
      <c r="I29" s="12"/>
    </row>
    <row r="30" spans="1:10" x14ac:dyDescent="0.3">
      <c r="A30" s="5">
        <v>5910</v>
      </c>
      <c r="B30" t="s">
        <v>82</v>
      </c>
      <c r="G30" s="3">
        <v>2633.16</v>
      </c>
      <c r="I30" s="12">
        <v>759.16</v>
      </c>
    </row>
    <row r="31" spans="1:10" x14ac:dyDescent="0.3">
      <c r="A31" s="5">
        <v>5920</v>
      </c>
      <c r="B31" t="s">
        <v>44</v>
      </c>
      <c r="G31" s="3">
        <v>290.60000000000002</v>
      </c>
      <c r="I31" s="12">
        <v>233.95</v>
      </c>
    </row>
    <row r="32" spans="1:10" x14ac:dyDescent="0.3">
      <c r="A32" s="5">
        <v>5930</v>
      </c>
      <c r="B32" t="s">
        <v>45</v>
      </c>
      <c r="G32" s="3">
        <v>475</v>
      </c>
      <c r="I32" s="12">
        <v>2250</v>
      </c>
    </row>
    <row r="33" spans="1:10" x14ac:dyDescent="0.3">
      <c r="A33" s="5">
        <v>5990</v>
      </c>
      <c r="B33" t="s">
        <v>46</v>
      </c>
      <c r="G33" s="3">
        <v>1628.65</v>
      </c>
      <c r="I33" s="12">
        <v>3699.39</v>
      </c>
    </row>
    <row r="34" spans="1:10" x14ac:dyDescent="0.3">
      <c r="I34" s="12"/>
    </row>
    <row r="35" spans="1:10" x14ac:dyDescent="0.3">
      <c r="B35" s="1" t="s">
        <v>47</v>
      </c>
      <c r="G35" s="4">
        <f>SUM(G20:G34)</f>
        <v>16646.810000000001</v>
      </c>
      <c r="I35" s="10">
        <f>SUM(I20:I34)</f>
        <v>22677.870000000003</v>
      </c>
      <c r="J35" s="1"/>
    </row>
    <row r="36" spans="1:10" x14ac:dyDescent="0.3">
      <c r="B36" s="1" t="s">
        <v>48</v>
      </c>
      <c r="G36" s="4">
        <f>G17-G35</f>
        <v>18021.689999999999</v>
      </c>
      <c r="H36" s="4"/>
      <c r="I36" s="10">
        <f t="shared" ref="I36" si="0">I17-I35</f>
        <v>24243.049999999996</v>
      </c>
      <c r="J36" s="1"/>
    </row>
    <row r="38" spans="1:10" x14ac:dyDescent="0.3">
      <c r="B38" t="s">
        <v>49</v>
      </c>
    </row>
    <row r="39" spans="1:10" x14ac:dyDescent="0.3">
      <c r="B39" t="s">
        <v>50</v>
      </c>
    </row>
    <row r="40" spans="1:10" x14ac:dyDescent="0.3">
      <c r="A40" s="5">
        <v>2199</v>
      </c>
      <c r="B40" t="s">
        <v>51</v>
      </c>
      <c r="I40" s="12"/>
    </row>
    <row r="41" spans="1:10" x14ac:dyDescent="0.3">
      <c r="A41" s="5">
        <v>2199</v>
      </c>
      <c r="B41" t="s">
        <v>52</v>
      </c>
      <c r="I41" s="12"/>
    </row>
    <row r="42" spans="1:10" x14ac:dyDescent="0.3">
      <c r="A42" s="5">
        <v>2298</v>
      </c>
      <c r="B42" t="s">
        <v>53</v>
      </c>
      <c r="I42" s="12"/>
    </row>
    <row r="43" spans="1:10" x14ac:dyDescent="0.3">
      <c r="A43" s="5">
        <v>2298</v>
      </c>
      <c r="B43" t="s">
        <v>54</v>
      </c>
      <c r="I43" s="12"/>
    </row>
    <row r="44" spans="1:10" x14ac:dyDescent="0.3">
      <c r="A44" s="5">
        <v>2299</v>
      </c>
      <c r="B44" t="s">
        <v>55</v>
      </c>
      <c r="G44" s="3">
        <v>8402.5</v>
      </c>
      <c r="I44" s="12">
        <v>16283.3</v>
      </c>
    </row>
    <row r="45" spans="1:10" x14ac:dyDescent="0.3">
      <c r="A45" s="5">
        <v>2299</v>
      </c>
      <c r="B45" t="s">
        <v>54</v>
      </c>
      <c r="G45" s="3">
        <v>5537.57</v>
      </c>
      <c r="I45" s="18">
        <v>5289.27</v>
      </c>
    </row>
    <row r="46" spans="1:10" x14ac:dyDescent="0.3">
      <c r="A46" s="5"/>
      <c r="G46" s="4">
        <f>G44-G45</f>
        <v>2864.9300000000003</v>
      </c>
      <c r="H46" s="17" t="s">
        <v>78</v>
      </c>
      <c r="I46" s="10">
        <f t="shared" ref="I46" si="1">I44-I45</f>
        <v>10994.029999999999</v>
      </c>
      <c r="J46" s="8" t="s">
        <v>62</v>
      </c>
    </row>
    <row r="47" spans="1:10" x14ac:dyDescent="0.3">
      <c r="A47" s="5"/>
      <c r="B47" t="s">
        <v>72</v>
      </c>
      <c r="G47" s="4">
        <v>2491</v>
      </c>
      <c r="H47" s="7" t="s">
        <v>62</v>
      </c>
      <c r="I47" s="12"/>
    </row>
    <row r="48" spans="1:10" x14ac:dyDescent="0.3">
      <c r="I48" s="12"/>
    </row>
    <row r="49" spans="2:10" x14ac:dyDescent="0.3">
      <c r="B49" s="1"/>
      <c r="I49" s="10"/>
      <c r="J49" s="1"/>
    </row>
    <row r="50" spans="2:10" x14ac:dyDescent="0.3">
      <c r="B50" s="1" t="s">
        <v>56</v>
      </c>
      <c r="G50" s="4">
        <f>G36-G46-G47</f>
        <v>12665.759999999998</v>
      </c>
      <c r="H50" s="4"/>
      <c r="I50" s="10">
        <f>I36-I46-I47</f>
        <v>13249.019999999997</v>
      </c>
      <c r="J50" s="1"/>
    </row>
  </sheetData>
  <printOptions gridLines="1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Jaarrekening`2021 </vt:lpstr>
      <vt:lpstr>Exploitatie boekjaar2021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van Henten van Buren</dc:creator>
  <cp:lastModifiedBy>Anneke van Henten van Buren</cp:lastModifiedBy>
  <cp:lastPrinted>2022-03-16T10:43:12Z</cp:lastPrinted>
  <dcterms:created xsi:type="dcterms:W3CDTF">2020-01-21T17:11:27Z</dcterms:created>
  <dcterms:modified xsi:type="dcterms:W3CDTF">2022-03-24T10:04:11Z</dcterms:modified>
</cp:coreProperties>
</file>